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constants'!$A$1:$P$760</definedName>
    <definedName name="_xlnm._FilterDatabase" localSheetId="7" hidden="1">'LibSets constants'!#REF!</definedName>
    <definedName name="_xlnm._FilterDatabase" localSheetId="0" hidden="1">'Sets data'!$A$1:$AW$430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W359" i="4" l="1"/>
  <c r="AC426" i="4"/>
  <c r="AB426" i="4"/>
  <c r="W426" i="4"/>
  <c r="X426" i="4"/>
  <c r="Y426" i="4"/>
  <c r="AV3" i="4" l="1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62" i="4"/>
  <c r="AV63" i="4"/>
  <c r="AV64" i="4"/>
  <c r="AV65" i="4"/>
  <c r="AV66" i="4"/>
  <c r="AV67" i="4"/>
  <c r="AV68" i="4"/>
  <c r="AV69" i="4"/>
  <c r="AV70" i="4"/>
  <c r="AV71" i="4"/>
  <c r="AV72" i="4"/>
  <c r="AV73" i="4"/>
  <c r="AV74" i="4"/>
  <c r="AV75" i="4"/>
  <c r="AV76" i="4"/>
  <c r="AV77" i="4"/>
  <c r="AV78" i="4"/>
  <c r="AV79" i="4"/>
  <c r="AV80" i="4"/>
  <c r="AV81" i="4"/>
  <c r="AV82" i="4"/>
  <c r="AV83" i="4"/>
  <c r="AV84" i="4"/>
  <c r="AV85" i="4"/>
  <c r="AV86" i="4"/>
  <c r="AV87" i="4"/>
  <c r="AV88" i="4"/>
  <c r="AV89" i="4"/>
  <c r="AV90" i="4"/>
  <c r="AV91" i="4"/>
  <c r="AV92" i="4"/>
  <c r="AV93" i="4"/>
  <c r="AV94" i="4"/>
  <c r="AV95" i="4"/>
  <c r="AV96" i="4"/>
  <c r="AV97" i="4"/>
  <c r="AV98" i="4"/>
  <c r="AV99" i="4"/>
  <c r="AV100" i="4"/>
  <c r="AV101" i="4"/>
  <c r="AV102" i="4"/>
  <c r="AV103" i="4"/>
  <c r="AV104" i="4"/>
  <c r="AV105" i="4"/>
  <c r="AV106" i="4"/>
  <c r="AV107" i="4"/>
  <c r="AV108" i="4"/>
  <c r="AV109" i="4"/>
  <c r="AV110" i="4"/>
  <c r="AV111" i="4"/>
  <c r="AV112" i="4"/>
  <c r="AV113" i="4"/>
  <c r="AV114" i="4"/>
  <c r="AV115" i="4"/>
  <c r="AV116" i="4"/>
  <c r="AV117" i="4"/>
  <c r="AV118" i="4"/>
  <c r="AV119" i="4"/>
  <c r="AV120" i="4"/>
  <c r="AV121" i="4"/>
  <c r="AV122" i="4"/>
  <c r="AV123" i="4"/>
  <c r="AV124" i="4"/>
  <c r="AV125" i="4"/>
  <c r="AV126" i="4"/>
  <c r="AV127" i="4"/>
  <c r="AV128" i="4"/>
  <c r="AV129" i="4"/>
  <c r="AV130" i="4"/>
  <c r="AV131" i="4"/>
  <c r="AV132" i="4"/>
  <c r="AV133" i="4"/>
  <c r="AV134" i="4"/>
  <c r="AV135" i="4"/>
  <c r="AV136" i="4"/>
  <c r="AV137" i="4"/>
  <c r="AV138" i="4"/>
  <c r="AV139" i="4"/>
  <c r="AV140" i="4"/>
  <c r="AV141" i="4"/>
  <c r="AV142" i="4"/>
  <c r="AV143" i="4"/>
  <c r="AV144" i="4"/>
  <c r="AV145" i="4"/>
  <c r="AV146" i="4"/>
  <c r="AV147" i="4"/>
  <c r="AV148" i="4"/>
  <c r="AV149" i="4"/>
  <c r="AV150" i="4"/>
  <c r="AV151" i="4"/>
  <c r="AV152" i="4"/>
  <c r="AV153" i="4"/>
  <c r="AV154" i="4"/>
  <c r="AV155" i="4"/>
  <c r="AV156" i="4"/>
  <c r="AV157" i="4"/>
  <c r="AV158" i="4"/>
  <c r="AV159" i="4"/>
  <c r="AV160" i="4"/>
  <c r="AV161" i="4"/>
  <c r="AV162" i="4"/>
  <c r="AV163" i="4"/>
  <c r="AV164" i="4"/>
  <c r="AV165" i="4"/>
  <c r="AV166" i="4"/>
  <c r="AV167" i="4"/>
  <c r="AV168" i="4"/>
  <c r="AV169" i="4"/>
  <c r="AV170" i="4"/>
  <c r="AV171" i="4"/>
  <c r="AV172" i="4"/>
  <c r="AV173" i="4"/>
  <c r="AV174" i="4"/>
  <c r="AV175" i="4"/>
  <c r="AV176" i="4"/>
  <c r="AV177" i="4"/>
  <c r="AV178" i="4"/>
  <c r="AV179" i="4"/>
  <c r="AV180" i="4"/>
  <c r="AV181" i="4"/>
  <c r="AV182" i="4"/>
  <c r="AV183" i="4"/>
  <c r="AV184" i="4"/>
  <c r="AV185" i="4"/>
  <c r="AV186" i="4"/>
  <c r="AV187" i="4"/>
  <c r="AV188" i="4"/>
  <c r="AV189" i="4"/>
  <c r="AV190" i="4"/>
  <c r="AV191" i="4"/>
  <c r="AV192" i="4"/>
  <c r="AV193" i="4"/>
  <c r="AV194" i="4"/>
  <c r="AV195" i="4"/>
  <c r="AV196" i="4"/>
  <c r="AV197" i="4"/>
  <c r="AV198" i="4"/>
  <c r="AV199" i="4"/>
  <c r="AV200" i="4"/>
  <c r="AV201" i="4"/>
  <c r="AV202" i="4"/>
  <c r="AV203" i="4"/>
  <c r="AV204" i="4"/>
  <c r="AV205" i="4"/>
  <c r="AV207" i="4"/>
  <c r="AV208" i="4"/>
  <c r="AV209" i="4"/>
  <c r="AV210" i="4"/>
  <c r="AV211" i="4"/>
  <c r="AV212" i="4"/>
  <c r="AV213" i="4"/>
  <c r="AV214" i="4"/>
  <c r="AV215" i="4"/>
  <c r="AV216" i="4"/>
  <c r="AV217" i="4"/>
  <c r="AV218" i="4"/>
  <c r="AV219" i="4"/>
  <c r="AV220" i="4"/>
  <c r="AV221" i="4"/>
  <c r="AV222" i="4"/>
  <c r="AV223" i="4"/>
  <c r="AV224" i="4"/>
  <c r="AV225" i="4"/>
  <c r="AV226" i="4"/>
  <c r="AV227" i="4"/>
  <c r="AV228" i="4"/>
  <c r="AV229" i="4"/>
  <c r="AV230" i="4"/>
  <c r="AV231" i="4"/>
  <c r="AV232" i="4"/>
  <c r="AV233" i="4"/>
  <c r="AV234" i="4"/>
  <c r="AV235" i="4"/>
  <c r="AV236" i="4"/>
  <c r="AV237" i="4"/>
  <c r="AV238" i="4"/>
  <c r="AV239" i="4"/>
  <c r="AV240" i="4"/>
  <c r="AV241" i="4"/>
  <c r="AV242" i="4"/>
  <c r="AV243" i="4"/>
  <c r="AV244" i="4"/>
  <c r="AV245" i="4"/>
  <c r="AV246" i="4"/>
  <c r="AV247" i="4"/>
  <c r="AV248" i="4"/>
  <c r="AV249" i="4"/>
  <c r="AV250" i="4"/>
  <c r="AV251" i="4"/>
  <c r="AV252" i="4"/>
  <c r="AV253" i="4"/>
  <c r="AV254" i="4"/>
  <c r="AV255" i="4"/>
  <c r="AV256" i="4"/>
  <c r="AV257" i="4"/>
  <c r="AV258" i="4"/>
  <c r="AV259" i="4"/>
  <c r="AV260" i="4"/>
  <c r="AV261" i="4"/>
  <c r="AV262" i="4"/>
  <c r="AV263" i="4"/>
  <c r="AV264" i="4"/>
  <c r="AV265" i="4"/>
  <c r="AV266" i="4"/>
  <c r="AV267" i="4"/>
  <c r="AV268" i="4"/>
  <c r="AV269" i="4"/>
  <c r="AV270" i="4"/>
  <c r="AV271" i="4"/>
  <c r="AV272" i="4"/>
  <c r="AV273" i="4"/>
  <c r="AV274" i="4"/>
  <c r="AV275" i="4"/>
  <c r="AV276" i="4"/>
  <c r="AV277" i="4"/>
  <c r="AV278" i="4"/>
  <c r="AV279" i="4"/>
  <c r="AV280" i="4"/>
  <c r="AV281" i="4"/>
  <c r="AV282" i="4"/>
  <c r="AV283" i="4"/>
  <c r="AV284" i="4"/>
  <c r="AV285" i="4"/>
  <c r="AV286" i="4"/>
  <c r="AV287" i="4"/>
  <c r="AV288" i="4"/>
  <c r="AV289" i="4"/>
  <c r="AV290" i="4"/>
  <c r="AV291" i="4"/>
  <c r="AV292" i="4"/>
  <c r="AV293" i="4"/>
  <c r="AV294" i="4"/>
  <c r="AV295" i="4"/>
  <c r="AV296" i="4"/>
  <c r="AV297" i="4"/>
  <c r="AV298" i="4"/>
  <c r="AV299" i="4"/>
  <c r="AV300" i="4"/>
  <c r="AV301" i="4"/>
  <c r="AV302" i="4"/>
  <c r="AV303" i="4"/>
  <c r="AV304" i="4"/>
  <c r="AV305" i="4"/>
  <c r="AV306" i="4"/>
  <c r="AV307" i="4"/>
  <c r="AV308" i="4"/>
  <c r="AV309" i="4"/>
  <c r="AV310" i="4"/>
  <c r="AV311" i="4"/>
  <c r="AV312" i="4"/>
  <c r="AV313" i="4"/>
  <c r="AV314" i="4"/>
  <c r="AV315" i="4"/>
  <c r="AV316" i="4"/>
  <c r="AV317" i="4"/>
  <c r="AV318" i="4"/>
  <c r="AV319" i="4"/>
  <c r="AV320" i="4"/>
  <c r="AV321" i="4"/>
  <c r="AV322" i="4"/>
  <c r="AV323" i="4"/>
  <c r="AV324" i="4"/>
  <c r="AV325" i="4"/>
  <c r="AV326" i="4"/>
  <c r="AV327" i="4"/>
  <c r="AV328" i="4"/>
  <c r="AV329" i="4"/>
  <c r="AV330" i="4"/>
  <c r="AV331" i="4"/>
  <c r="AV332" i="4"/>
  <c r="AV333" i="4"/>
  <c r="AV334" i="4"/>
  <c r="AV335" i="4"/>
  <c r="AV336" i="4"/>
  <c r="AV337" i="4"/>
  <c r="AV338" i="4"/>
  <c r="AV339" i="4"/>
  <c r="AV340" i="4"/>
  <c r="AV341" i="4"/>
  <c r="AV342" i="4"/>
  <c r="AV343" i="4"/>
  <c r="AV344" i="4"/>
  <c r="AV345" i="4"/>
  <c r="AV346" i="4"/>
  <c r="AV347" i="4"/>
  <c r="AV348" i="4"/>
  <c r="AV349" i="4"/>
  <c r="AV350" i="4"/>
  <c r="AV351" i="4"/>
  <c r="AV352" i="4"/>
  <c r="AV353" i="4"/>
  <c r="AV354" i="4"/>
  <c r="AV355" i="4"/>
  <c r="AV356" i="4"/>
  <c r="AV357" i="4"/>
  <c r="AV358" i="4"/>
  <c r="AV359" i="4"/>
  <c r="AV360" i="4"/>
  <c r="AV361" i="4"/>
  <c r="AV362" i="4"/>
  <c r="AV363" i="4"/>
  <c r="AV364" i="4"/>
  <c r="AV365" i="4"/>
  <c r="AV366" i="4"/>
  <c r="AV367" i="4"/>
  <c r="AV368" i="4"/>
  <c r="AV369" i="4"/>
  <c r="AV370" i="4"/>
  <c r="AV371" i="4"/>
  <c r="AV372" i="4"/>
  <c r="AV373" i="4"/>
  <c r="AV374" i="4"/>
  <c r="AV375" i="4"/>
  <c r="AV376" i="4"/>
  <c r="AV377" i="4"/>
  <c r="AV378" i="4"/>
  <c r="AV379" i="4"/>
  <c r="AV380" i="4"/>
  <c r="AV381" i="4"/>
  <c r="AV382" i="4"/>
  <c r="AV383" i="4"/>
  <c r="AV384" i="4"/>
  <c r="AV385" i="4"/>
  <c r="AV386" i="4"/>
  <c r="AV387" i="4"/>
  <c r="AV388" i="4"/>
  <c r="AV389" i="4"/>
  <c r="AV390" i="4"/>
  <c r="AV391" i="4"/>
  <c r="AV392" i="4"/>
  <c r="AV393" i="4"/>
  <c r="AV394" i="4"/>
  <c r="AV395" i="4"/>
  <c r="AV396" i="4"/>
  <c r="AV397" i="4"/>
  <c r="AV398" i="4"/>
  <c r="AV399" i="4"/>
  <c r="AV400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13" i="4"/>
  <c r="AV414" i="4"/>
  <c r="AV415" i="4"/>
  <c r="AV416" i="4"/>
  <c r="AV417" i="4"/>
  <c r="AV418" i="4"/>
  <c r="AV419" i="4"/>
  <c r="AV420" i="4"/>
  <c r="AV421" i="4"/>
  <c r="AV422" i="4"/>
  <c r="AV423" i="4"/>
  <c r="AV424" i="4"/>
  <c r="AV425" i="4"/>
  <c r="AV426" i="4"/>
  <c r="AV427" i="4"/>
  <c r="AV428" i="4"/>
  <c r="AV429" i="4"/>
  <c r="AV430" i="4"/>
  <c r="AV206" i="4"/>
  <c r="AV2" i="4"/>
  <c r="W323" i="4"/>
  <c r="X323" i="4"/>
  <c r="Y323" i="4"/>
  <c r="AB323" i="4"/>
  <c r="AC323" i="4"/>
  <c r="AB359" i="4" l="1"/>
  <c r="AC359" i="4"/>
  <c r="AB360" i="4"/>
  <c r="AC360" i="4"/>
  <c r="AB361" i="4"/>
  <c r="AC361" i="4"/>
  <c r="AB362" i="4"/>
  <c r="AC362" i="4"/>
  <c r="Y358" i="4"/>
  <c r="Y359" i="4"/>
  <c r="Y360" i="4"/>
  <c r="Y361" i="4"/>
  <c r="Y362" i="4"/>
  <c r="AB333" i="4"/>
  <c r="AC333" i="4"/>
  <c r="Y333" i="4"/>
  <c r="AB324" i="4"/>
  <c r="AC324" i="4"/>
  <c r="AB357" i="4"/>
  <c r="AC357" i="4"/>
  <c r="AB329" i="4"/>
  <c r="AC329" i="4"/>
  <c r="AB342" i="4"/>
  <c r="AC342" i="4"/>
  <c r="AB356" i="4"/>
  <c r="AC356" i="4"/>
  <c r="AB350" i="4"/>
  <c r="AC350" i="4"/>
  <c r="AB347" i="4"/>
  <c r="AC347" i="4"/>
  <c r="AB337" i="4"/>
  <c r="AC337" i="4"/>
  <c r="AB325" i="4"/>
  <c r="AC325" i="4"/>
  <c r="AB349" i="4"/>
  <c r="AC349" i="4"/>
  <c r="AB355" i="4"/>
  <c r="AC355" i="4"/>
  <c r="AB340" i="4"/>
  <c r="AC340" i="4"/>
  <c r="AB346" i="4"/>
  <c r="AC346" i="4"/>
  <c r="AB344" i="4"/>
  <c r="AC344" i="4"/>
  <c r="AB332" i="4"/>
  <c r="AC332" i="4"/>
  <c r="AB339" i="4"/>
  <c r="AC339" i="4"/>
  <c r="AB334" i="4"/>
  <c r="AC334" i="4"/>
  <c r="AB330" i="4"/>
  <c r="AC330" i="4"/>
  <c r="AB358" i="4"/>
  <c r="AC358" i="4"/>
  <c r="AB336" i="4"/>
  <c r="AC336" i="4"/>
  <c r="AB326" i="4"/>
  <c r="AC326" i="4"/>
  <c r="AB351" i="4"/>
  <c r="AC351" i="4"/>
  <c r="AB331" i="4"/>
  <c r="AC331" i="4"/>
  <c r="AB345" i="4"/>
  <c r="AC345" i="4"/>
  <c r="AB348" i="4"/>
  <c r="AC348" i="4"/>
  <c r="AB343" i="4"/>
  <c r="AC343" i="4"/>
  <c r="AB338" i="4"/>
  <c r="AC338" i="4"/>
  <c r="AB341" i="4"/>
  <c r="AC341" i="4"/>
  <c r="AB353" i="4"/>
  <c r="AC353" i="4"/>
  <c r="AB328" i="4"/>
  <c r="AC328" i="4"/>
  <c r="AB352" i="4"/>
  <c r="AC352" i="4"/>
  <c r="AB354" i="4"/>
  <c r="AC354" i="4"/>
  <c r="AB327" i="4"/>
  <c r="AC327" i="4"/>
  <c r="AC335" i="4"/>
  <c r="AB335" i="4"/>
  <c r="Y335" i="4"/>
  <c r="W324" i="4"/>
  <c r="X324" i="4"/>
  <c r="W357" i="4"/>
  <c r="X357" i="4"/>
  <c r="W329" i="4"/>
  <c r="X329" i="4"/>
  <c r="W342" i="4"/>
  <c r="X342" i="4"/>
  <c r="W356" i="4"/>
  <c r="X356" i="4"/>
  <c r="W350" i="4"/>
  <c r="X350" i="4"/>
  <c r="W347" i="4"/>
  <c r="X347" i="4"/>
  <c r="W337" i="4"/>
  <c r="X337" i="4"/>
  <c r="W325" i="4"/>
  <c r="X325" i="4"/>
  <c r="W349" i="4"/>
  <c r="X349" i="4"/>
  <c r="W355" i="4"/>
  <c r="X355" i="4"/>
  <c r="W340" i="4"/>
  <c r="X340" i="4"/>
  <c r="W333" i="4"/>
  <c r="X333" i="4"/>
  <c r="W346" i="4"/>
  <c r="X346" i="4"/>
  <c r="W344" i="4"/>
  <c r="X344" i="4"/>
  <c r="W360" i="4"/>
  <c r="X360" i="4"/>
  <c r="W332" i="4"/>
  <c r="X332" i="4"/>
  <c r="W362" i="4"/>
  <c r="X362" i="4"/>
  <c r="W339" i="4"/>
  <c r="X339" i="4"/>
  <c r="W334" i="4"/>
  <c r="X334" i="4"/>
  <c r="W330" i="4"/>
  <c r="X330" i="4"/>
  <c r="W358" i="4"/>
  <c r="X358" i="4"/>
  <c r="W336" i="4"/>
  <c r="X336" i="4"/>
  <c r="W326" i="4"/>
  <c r="X326" i="4"/>
  <c r="W351" i="4"/>
  <c r="X351" i="4"/>
  <c r="W331" i="4"/>
  <c r="X331" i="4"/>
  <c r="W345" i="4"/>
  <c r="X345" i="4"/>
  <c r="W348" i="4"/>
  <c r="X348" i="4"/>
  <c r="W359" i="4"/>
  <c r="X359" i="4"/>
  <c r="W343" i="4"/>
  <c r="X343" i="4"/>
  <c r="W338" i="4"/>
  <c r="X338" i="4"/>
  <c r="W361" i="4"/>
  <c r="X361" i="4"/>
  <c r="W341" i="4"/>
  <c r="X341" i="4"/>
  <c r="W353" i="4"/>
  <c r="X353" i="4"/>
  <c r="W328" i="4"/>
  <c r="X328" i="4"/>
  <c r="W352" i="4"/>
  <c r="X352" i="4"/>
  <c r="W354" i="4"/>
  <c r="X354" i="4"/>
  <c r="W327" i="4"/>
  <c r="X327" i="4"/>
  <c r="X335" i="4"/>
  <c r="W335" i="4"/>
  <c r="Y345" i="4"/>
  <c r="K55" i="8" l="1"/>
  <c r="K71" i="8"/>
  <c r="J55" i="8"/>
  <c r="J71" i="8"/>
  <c r="I55" i="8"/>
  <c r="I71" i="8"/>
  <c r="H55" i="8"/>
  <c r="H71" i="8"/>
  <c r="G3" i="8"/>
  <c r="G4" i="8"/>
  <c r="G5" i="8"/>
  <c r="G6" i="8"/>
  <c r="G7" i="8"/>
  <c r="G8" i="8"/>
  <c r="P8" i="8" s="1"/>
  <c r="G9" i="8"/>
  <c r="P9" i="8" s="1"/>
  <c r="G10" i="8"/>
  <c r="G11" i="8"/>
  <c r="G12" i="8"/>
  <c r="G13" i="8"/>
  <c r="G14" i="8"/>
  <c r="G15" i="8"/>
  <c r="G16" i="8"/>
  <c r="P16" i="8" s="1"/>
  <c r="G17" i="8"/>
  <c r="P17" i="8" s="1"/>
  <c r="G18" i="8"/>
  <c r="G19" i="8"/>
  <c r="G20" i="8"/>
  <c r="G21" i="8"/>
  <c r="G22" i="8"/>
  <c r="G23" i="8"/>
  <c r="G24" i="8"/>
  <c r="P24" i="8" s="1"/>
  <c r="G25" i="8"/>
  <c r="P25" i="8" s="1"/>
  <c r="G26" i="8"/>
  <c r="G27" i="8"/>
  <c r="G28" i="8"/>
  <c r="G29" i="8"/>
  <c r="G30" i="8"/>
  <c r="G31" i="8"/>
  <c r="G32" i="8"/>
  <c r="P32" i="8" s="1"/>
  <c r="G33" i="8"/>
  <c r="P33" i="8" s="1"/>
  <c r="G34" i="8"/>
  <c r="G35" i="8"/>
  <c r="G36" i="8"/>
  <c r="G37" i="8"/>
  <c r="G38" i="8"/>
  <c r="G39" i="8"/>
  <c r="G40" i="8"/>
  <c r="P40" i="8" s="1"/>
  <c r="G41" i="8"/>
  <c r="P41" i="8" s="1"/>
  <c r="G42" i="8"/>
  <c r="G43" i="8"/>
  <c r="G44" i="8"/>
  <c r="G45" i="8"/>
  <c r="G46" i="8"/>
  <c r="G47" i="8"/>
  <c r="G48" i="8"/>
  <c r="P48" i="8" s="1"/>
  <c r="G49" i="8"/>
  <c r="P49" i="8" s="1"/>
  <c r="G50" i="8"/>
  <c r="G51" i="8"/>
  <c r="G52" i="8"/>
  <c r="G53" i="8"/>
  <c r="G54" i="8"/>
  <c r="G55" i="8"/>
  <c r="G56" i="8"/>
  <c r="P56" i="8" s="1"/>
  <c r="G57" i="8"/>
  <c r="P57" i="8" s="1"/>
  <c r="G58" i="8"/>
  <c r="G59" i="8"/>
  <c r="G60" i="8"/>
  <c r="G61" i="8"/>
  <c r="G62" i="8"/>
  <c r="G63" i="8"/>
  <c r="G64" i="8"/>
  <c r="P64" i="8" s="1"/>
  <c r="G65" i="8"/>
  <c r="P65" i="8" s="1"/>
  <c r="G66" i="8"/>
  <c r="G67" i="8"/>
  <c r="G68" i="8"/>
  <c r="G69" i="8"/>
  <c r="G70" i="8"/>
  <c r="G71" i="8"/>
  <c r="G72" i="8"/>
  <c r="P72" i="8" s="1"/>
  <c r="G73" i="8"/>
  <c r="P73" i="8" s="1"/>
  <c r="G74" i="8"/>
  <c r="G75" i="8"/>
  <c r="G76" i="8"/>
  <c r="G77" i="8"/>
  <c r="G78" i="8"/>
  <c r="G79" i="8"/>
  <c r="G80" i="8"/>
  <c r="P80" i="8" s="1"/>
  <c r="G81" i="8"/>
  <c r="P81" i="8" s="1"/>
  <c r="G82" i="8"/>
  <c r="G83" i="8"/>
  <c r="G84" i="8"/>
  <c r="G85" i="8"/>
  <c r="G86" i="8"/>
  <c r="G87" i="8"/>
  <c r="G88" i="8"/>
  <c r="P88" i="8" s="1"/>
  <c r="G89" i="8"/>
  <c r="P89" i="8" s="1"/>
  <c r="G90" i="8"/>
  <c r="G91" i="8"/>
  <c r="G92" i="8"/>
  <c r="G93" i="8"/>
  <c r="G94" i="8"/>
  <c r="G95" i="8"/>
  <c r="G96" i="8"/>
  <c r="P96" i="8" s="1"/>
  <c r="G97" i="8"/>
  <c r="P97" i="8" s="1"/>
  <c r="G98" i="8"/>
  <c r="G99" i="8"/>
  <c r="G100" i="8"/>
  <c r="G101" i="8"/>
  <c r="G102" i="8"/>
  <c r="G103" i="8"/>
  <c r="G104" i="8"/>
  <c r="P104" i="8" s="1"/>
  <c r="G105" i="8"/>
  <c r="P105" i="8" s="1"/>
  <c r="G106" i="8"/>
  <c r="G107" i="8"/>
  <c r="G108" i="8"/>
  <c r="G109" i="8"/>
  <c r="G110" i="8"/>
  <c r="G111" i="8"/>
  <c r="G112" i="8"/>
  <c r="P112" i="8" s="1"/>
  <c r="G113" i="8"/>
  <c r="P113" i="8" s="1"/>
  <c r="G114" i="8"/>
  <c r="G115" i="8"/>
  <c r="G116" i="8"/>
  <c r="G117" i="8"/>
  <c r="G118" i="8"/>
  <c r="G119" i="8"/>
  <c r="G120" i="8"/>
  <c r="P120" i="8" s="1"/>
  <c r="G121" i="8"/>
  <c r="P121" i="8" s="1"/>
  <c r="G122" i="8"/>
  <c r="G123" i="8"/>
  <c r="G124" i="8"/>
  <c r="G125" i="8"/>
  <c r="G126" i="8"/>
  <c r="G127" i="8"/>
  <c r="G128" i="8"/>
  <c r="P128" i="8" s="1"/>
  <c r="G129" i="8"/>
  <c r="P129" i="8" s="1"/>
  <c r="G130" i="8"/>
  <c r="G131" i="8"/>
  <c r="G132" i="8"/>
  <c r="G133" i="8"/>
  <c r="G134" i="8"/>
  <c r="G135" i="8"/>
  <c r="G136" i="8"/>
  <c r="P136" i="8" s="1"/>
  <c r="G137" i="8"/>
  <c r="P137" i="8" s="1"/>
  <c r="G138" i="8"/>
  <c r="G139" i="8"/>
  <c r="G140" i="8"/>
  <c r="G141" i="8"/>
  <c r="G142" i="8"/>
  <c r="G143" i="8"/>
  <c r="G144" i="8"/>
  <c r="P144" i="8" s="1"/>
  <c r="G145" i="8"/>
  <c r="P145" i="8" s="1"/>
  <c r="G146" i="8"/>
  <c r="G147" i="8"/>
  <c r="G148" i="8"/>
  <c r="G149" i="8"/>
  <c r="G150" i="8"/>
  <c r="G151" i="8"/>
  <c r="G152" i="8"/>
  <c r="P152" i="8" s="1"/>
  <c r="G153" i="8"/>
  <c r="P153" i="8" s="1"/>
  <c r="G154" i="8"/>
  <c r="G155" i="8"/>
  <c r="G156" i="8"/>
  <c r="G157" i="8"/>
  <c r="G158" i="8"/>
  <c r="G159" i="8"/>
  <c r="G160" i="8"/>
  <c r="P160" i="8" s="1"/>
  <c r="G161" i="8"/>
  <c r="P161" i="8" s="1"/>
  <c r="G162" i="8"/>
  <c r="G163" i="8"/>
  <c r="G164" i="8"/>
  <c r="G165" i="8"/>
  <c r="G166" i="8"/>
  <c r="G167" i="8"/>
  <c r="G168" i="8"/>
  <c r="P168" i="8" s="1"/>
  <c r="G169" i="8"/>
  <c r="P169" i="8" s="1"/>
  <c r="G170" i="8"/>
  <c r="G171" i="8"/>
  <c r="G172" i="8"/>
  <c r="G173" i="8"/>
  <c r="G174" i="8"/>
  <c r="G175" i="8"/>
  <c r="G176" i="8"/>
  <c r="P176" i="8" s="1"/>
  <c r="G177" i="8"/>
  <c r="P177" i="8" s="1"/>
  <c r="G178" i="8"/>
  <c r="G179" i="8"/>
  <c r="G180" i="8"/>
  <c r="G181" i="8"/>
  <c r="G182" i="8"/>
  <c r="G183" i="8"/>
  <c r="G184" i="8"/>
  <c r="P184" i="8" s="1"/>
  <c r="G185" i="8"/>
  <c r="P185" i="8" s="1"/>
  <c r="G186" i="8"/>
  <c r="G187" i="8"/>
  <c r="G188" i="8"/>
  <c r="G189" i="8"/>
  <c r="G190" i="8"/>
  <c r="G191" i="8"/>
  <c r="G192" i="8"/>
  <c r="P192" i="8" s="1"/>
  <c r="G193" i="8"/>
  <c r="P193" i="8" s="1"/>
  <c r="G194" i="8"/>
  <c r="G195" i="8"/>
  <c r="G196" i="8"/>
  <c r="G197" i="8"/>
  <c r="G198" i="8"/>
  <c r="G199" i="8"/>
  <c r="G200" i="8"/>
  <c r="P200" i="8" s="1"/>
  <c r="G201" i="8"/>
  <c r="P201" i="8" s="1"/>
  <c r="G202" i="8"/>
  <c r="G203" i="8"/>
  <c r="G204" i="8"/>
  <c r="G205" i="8"/>
  <c r="G206" i="8"/>
  <c r="G207" i="8"/>
  <c r="G208" i="8"/>
  <c r="P208" i="8" s="1"/>
  <c r="G209" i="8"/>
  <c r="P209" i="8" s="1"/>
  <c r="G210" i="8"/>
  <c r="G211" i="8"/>
  <c r="G212" i="8"/>
  <c r="G213" i="8"/>
  <c r="G214" i="8"/>
  <c r="G215" i="8"/>
  <c r="G216" i="8"/>
  <c r="P216" i="8" s="1"/>
  <c r="G217" i="8"/>
  <c r="P217" i="8" s="1"/>
  <c r="G218" i="8"/>
  <c r="G219" i="8"/>
  <c r="G220" i="8"/>
  <c r="G221" i="8"/>
  <c r="G222" i="8"/>
  <c r="G223" i="8"/>
  <c r="G224" i="8"/>
  <c r="P224" i="8" s="1"/>
  <c r="G225" i="8"/>
  <c r="P225" i="8" s="1"/>
  <c r="G226" i="8"/>
  <c r="G227" i="8"/>
  <c r="G228" i="8"/>
  <c r="G229" i="8"/>
  <c r="G230" i="8"/>
  <c r="G231" i="8"/>
  <c r="G232" i="8"/>
  <c r="P232" i="8" s="1"/>
  <c r="G233" i="8"/>
  <c r="P233" i="8" s="1"/>
  <c r="G234" i="8"/>
  <c r="G235" i="8"/>
  <c r="G236" i="8"/>
  <c r="G237" i="8"/>
  <c r="G238" i="8"/>
  <c r="G239" i="8"/>
  <c r="G240" i="8"/>
  <c r="P240" i="8" s="1"/>
  <c r="G241" i="8"/>
  <c r="P241" i="8" s="1"/>
  <c r="G242" i="8"/>
  <c r="G243" i="8"/>
  <c r="G244" i="8"/>
  <c r="G245" i="8"/>
  <c r="G246" i="8"/>
  <c r="G247" i="8"/>
  <c r="G248" i="8"/>
  <c r="P248" i="8" s="1"/>
  <c r="G249" i="8"/>
  <c r="P249" i="8" s="1"/>
  <c r="G250" i="8"/>
  <c r="G251" i="8"/>
  <c r="G252" i="8"/>
  <c r="G253" i="8"/>
  <c r="G254" i="8"/>
  <c r="G255" i="8"/>
  <c r="G256" i="8"/>
  <c r="P256" i="8" s="1"/>
  <c r="G257" i="8"/>
  <c r="P257" i="8" s="1"/>
  <c r="G258" i="8"/>
  <c r="G259" i="8"/>
  <c r="G260" i="8"/>
  <c r="G261" i="8"/>
  <c r="G262" i="8"/>
  <c r="G263" i="8"/>
  <c r="G264" i="8"/>
  <c r="P264" i="8" s="1"/>
  <c r="G265" i="8"/>
  <c r="P265" i="8" s="1"/>
  <c r="G266" i="8"/>
  <c r="G267" i="8"/>
  <c r="G268" i="8"/>
  <c r="G269" i="8"/>
  <c r="G270" i="8"/>
  <c r="G271" i="8"/>
  <c r="G272" i="8"/>
  <c r="P272" i="8" s="1"/>
  <c r="G273" i="8"/>
  <c r="P273" i="8" s="1"/>
  <c r="G274" i="8"/>
  <c r="G275" i="8"/>
  <c r="G276" i="8"/>
  <c r="G277" i="8"/>
  <c r="G278" i="8"/>
  <c r="G279" i="8"/>
  <c r="G280" i="8"/>
  <c r="P280" i="8" s="1"/>
  <c r="G281" i="8"/>
  <c r="P281" i="8" s="1"/>
  <c r="G282" i="8"/>
  <c r="G283" i="8"/>
  <c r="G284" i="8"/>
  <c r="G285" i="8"/>
  <c r="G286" i="8"/>
  <c r="G287" i="8"/>
  <c r="G288" i="8"/>
  <c r="P288" i="8" s="1"/>
  <c r="G289" i="8"/>
  <c r="P289" i="8" s="1"/>
  <c r="G290" i="8"/>
  <c r="G291" i="8"/>
  <c r="G292" i="8"/>
  <c r="G293" i="8"/>
  <c r="G294" i="8"/>
  <c r="G295" i="8"/>
  <c r="G296" i="8"/>
  <c r="P296" i="8" s="1"/>
  <c r="G297" i="8"/>
  <c r="P297" i="8" s="1"/>
  <c r="G298" i="8"/>
  <c r="G299" i="8"/>
  <c r="G300" i="8"/>
  <c r="G301" i="8"/>
  <c r="G302" i="8"/>
  <c r="G303" i="8"/>
  <c r="G304" i="8"/>
  <c r="P304" i="8" s="1"/>
  <c r="G305" i="8"/>
  <c r="P305" i="8" s="1"/>
  <c r="G306" i="8"/>
  <c r="G307" i="8"/>
  <c r="G308" i="8"/>
  <c r="G309" i="8"/>
  <c r="G310" i="8"/>
  <c r="G311" i="8"/>
  <c r="G312" i="8"/>
  <c r="P312" i="8" s="1"/>
  <c r="G313" i="8"/>
  <c r="P313" i="8" s="1"/>
  <c r="G314" i="8"/>
  <c r="G315" i="8"/>
  <c r="G316" i="8"/>
  <c r="G317" i="8"/>
  <c r="G318" i="8"/>
  <c r="G319" i="8"/>
  <c r="G320" i="8"/>
  <c r="P320" i="8" s="1"/>
  <c r="G321" i="8"/>
  <c r="P321" i="8" s="1"/>
  <c r="G322" i="8"/>
  <c r="G323" i="8"/>
  <c r="G324" i="8"/>
  <c r="G325" i="8"/>
  <c r="G326" i="8"/>
  <c r="G327" i="8"/>
  <c r="G328" i="8"/>
  <c r="P328" i="8" s="1"/>
  <c r="G329" i="8"/>
  <c r="P329" i="8" s="1"/>
  <c r="G330" i="8"/>
  <c r="G331" i="8"/>
  <c r="G332" i="8"/>
  <c r="G333" i="8"/>
  <c r="G334" i="8"/>
  <c r="G335" i="8"/>
  <c r="G336" i="8"/>
  <c r="P336" i="8" s="1"/>
  <c r="G337" i="8"/>
  <c r="P337" i="8" s="1"/>
  <c r="G338" i="8"/>
  <c r="G339" i="8"/>
  <c r="G340" i="8"/>
  <c r="G341" i="8"/>
  <c r="G342" i="8"/>
  <c r="G343" i="8"/>
  <c r="G344" i="8"/>
  <c r="P344" i="8" s="1"/>
  <c r="G345" i="8"/>
  <c r="P345" i="8" s="1"/>
  <c r="G346" i="8"/>
  <c r="G347" i="8"/>
  <c r="G348" i="8"/>
  <c r="G349" i="8"/>
  <c r="G350" i="8"/>
  <c r="G351" i="8"/>
  <c r="G352" i="8"/>
  <c r="P352" i="8" s="1"/>
  <c r="G353" i="8"/>
  <c r="P353" i="8" s="1"/>
  <c r="G354" i="8"/>
  <c r="G355" i="8"/>
  <c r="G356" i="8"/>
  <c r="G357" i="8"/>
  <c r="G358" i="8"/>
  <c r="G359" i="8"/>
  <c r="G360" i="8"/>
  <c r="P360" i="8" s="1"/>
  <c r="G361" i="8"/>
  <c r="P361" i="8" s="1"/>
  <c r="G362" i="8"/>
  <c r="G363" i="8"/>
  <c r="G364" i="8"/>
  <c r="G365" i="8"/>
  <c r="G366" i="8"/>
  <c r="G367" i="8"/>
  <c r="G368" i="8"/>
  <c r="P368" i="8" s="1"/>
  <c r="G369" i="8"/>
  <c r="P369" i="8" s="1"/>
  <c r="G370" i="8"/>
  <c r="G371" i="8"/>
  <c r="G372" i="8"/>
  <c r="G373" i="8"/>
  <c r="G374" i="8"/>
  <c r="G375" i="8"/>
  <c r="G376" i="8"/>
  <c r="P376" i="8" s="1"/>
  <c r="G377" i="8"/>
  <c r="P377" i="8" s="1"/>
  <c r="G378" i="8"/>
  <c r="G379" i="8"/>
  <c r="G380" i="8"/>
  <c r="G381" i="8"/>
  <c r="G382" i="8"/>
  <c r="G383" i="8"/>
  <c r="G384" i="8"/>
  <c r="P384" i="8" s="1"/>
  <c r="G385" i="8"/>
  <c r="P385" i="8" s="1"/>
  <c r="G386" i="8"/>
  <c r="G387" i="8"/>
  <c r="G388" i="8"/>
  <c r="G389" i="8"/>
  <c r="G390" i="8"/>
  <c r="G391" i="8"/>
  <c r="G392" i="8"/>
  <c r="P392" i="8" s="1"/>
  <c r="G2" i="8"/>
  <c r="P2" i="8" s="1"/>
  <c r="P3" i="8"/>
  <c r="P4" i="8"/>
  <c r="P5" i="8"/>
  <c r="P6" i="8"/>
  <c r="P7" i="8"/>
  <c r="P10" i="8"/>
  <c r="P11" i="8"/>
  <c r="P12" i="8"/>
  <c r="P13" i="8"/>
  <c r="P14" i="8"/>
  <c r="P15" i="8"/>
  <c r="P18" i="8"/>
  <c r="P19" i="8"/>
  <c r="P20" i="8"/>
  <c r="P21" i="8"/>
  <c r="P22" i="8"/>
  <c r="P23" i="8"/>
  <c r="P26" i="8"/>
  <c r="P27" i="8"/>
  <c r="P28" i="8"/>
  <c r="P29" i="8"/>
  <c r="P30" i="8"/>
  <c r="P31" i="8"/>
  <c r="P34" i="8"/>
  <c r="P35" i="8"/>
  <c r="P36" i="8"/>
  <c r="P37" i="8"/>
  <c r="P38" i="8"/>
  <c r="P39" i="8"/>
  <c r="P42" i="8"/>
  <c r="P43" i="8"/>
  <c r="P44" i="8"/>
  <c r="P45" i="8"/>
  <c r="P46" i="8"/>
  <c r="P47" i="8"/>
  <c r="P50" i="8"/>
  <c r="P51" i="8"/>
  <c r="P52" i="8"/>
  <c r="P53" i="8"/>
  <c r="P54" i="8"/>
  <c r="P55" i="8"/>
  <c r="P58" i="8"/>
  <c r="P59" i="8"/>
  <c r="P60" i="8"/>
  <c r="P61" i="8"/>
  <c r="P62" i="8"/>
  <c r="P63" i="8"/>
  <c r="P66" i="8"/>
  <c r="P67" i="8"/>
  <c r="P68" i="8"/>
  <c r="P69" i="8"/>
  <c r="P70" i="8"/>
  <c r="P71" i="8"/>
  <c r="P74" i="8"/>
  <c r="P75" i="8"/>
  <c r="P76" i="8"/>
  <c r="P77" i="8"/>
  <c r="P78" i="8"/>
  <c r="P79" i="8"/>
  <c r="P82" i="8"/>
  <c r="P83" i="8"/>
  <c r="P84" i="8"/>
  <c r="P85" i="8"/>
  <c r="P86" i="8"/>
  <c r="P87" i="8"/>
  <c r="P90" i="8"/>
  <c r="P91" i="8"/>
  <c r="P92" i="8"/>
  <c r="P93" i="8"/>
  <c r="P94" i="8"/>
  <c r="P95" i="8"/>
  <c r="P98" i="8"/>
  <c r="P99" i="8"/>
  <c r="P100" i="8"/>
  <c r="P101" i="8"/>
  <c r="P102" i="8"/>
  <c r="P103" i="8"/>
  <c r="P106" i="8"/>
  <c r="P107" i="8"/>
  <c r="P108" i="8"/>
  <c r="P109" i="8"/>
  <c r="P110" i="8"/>
  <c r="P111" i="8"/>
  <c r="P114" i="8"/>
  <c r="P115" i="8"/>
  <c r="P116" i="8"/>
  <c r="P117" i="8"/>
  <c r="P118" i="8"/>
  <c r="P119" i="8"/>
  <c r="P122" i="8"/>
  <c r="P123" i="8"/>
  <c r="P124" i="8"/>
  <c r="P125" i="8"/>
  <c r="P126" i="8"/>
  <c r="P127" i="8"/>
  <c r="P130" i="8"/>
  <c r="P131" i="8"/>
  <c r="P132" i="8"/>
  <c r="P133" i="8"/>
  <c r="P134" i="8"/>
  <c r="P135" i="8"/>
  <c r="P138" i="8"/>
  <c r="P139" i="8"/>
  <c r="P140" i="8"/>
  <c r="P141" i="8"/>
  <c r="P142" i="8"/>
  <c r="P143" i="8"/>
  <c r="P146" i="8"/>
  <c r="P147" i="8"/>
  <c r="P148" i="8"/>
  <c r="P149" i="8"/>
  <c r="P150" i="8"/>
  <c r="P151" i="8"/>
  <c r="P154" i="8"/>
  <c r="P155" i="8"/>
  <c r="P156" i="8"/>
  <c r="P157" i="8"/>
  <c r="P158" i="8"/>
  <c r="P159" i="8"/>
  <c r="P162" i="8"/>
  <c r="P163" i="8"/>
  <c r="P164" i="8"/>
  <c r="P165" i="8"/>
  <c r="P166" i="8"/>
  <c r="P167" i="8"/>
  <c r="P170" i="8"/>
  <c r="P171" i="8"/>
  <c r="P172" i="8"/>
  <c r="P173" i="8"/>
  <c r="P174" i="8"/>
  <c r="P175" i="8"/>
  <c r="P178" i="8"/>
  <c r="P179" i="8"/>
  <c r="P180" i="8"/>
  <c r="P181" i="8"/>
  <c r="P182" i="8"/>
  <c r="P183" i="8"/>
  <c r="P186" i="8"/>
  <c r="P187" i="8"/>
  <c r="P188" i="8"/>
  <c r="P189" i="8"/>
  <c r="P190" i="8"/>
  <c r="P191" i="8"/>
  <c r="P194" i="8"/>
  <c r="P195" i="8"/>
  <c r="P196" i="8"/>
  <c r="P197" i="8"/>
  <c r="P198" i="8"/>
  <c r="P199" i="8"/>
  <c r="P202" i="8"/>
  <c r="P203" i="8"/>
  <c r="P204" i="8"/>
  <c r="P205" i="8"/>
  <c r="P206" i="8"/>
  <c r="P207" i="8"/>
  <c r="P210" i="8"/>
  <c r="P211" i="8"/>
  <c r="P212" i="8"/>
  <c r="P213" i="8"/>
  <c r="P214" i="8"/>
  <c r="P215" i="8"/>
  <c r="P218" i="8"/>
  <c r="P219" i="8"/>
  <c r="P220" i="8"/>
  <c r="P221" i="8"/>
  <c r="P222" i="8"/>
  <c r="P223" i="8"/>
  <c r="P226" i="8"/>
  <c r="P227" i="8"/>
  <c r="P228" i="8"/>
  <c r="P229" i="8"/>
  <c r="P230" i="8"/>
  <c r="P231" i="8"/>
  <c r="P234" i="8"/>
  <c r="P235" i="8"/>
  <c r="P236" i="8"/>
  <c r="P237" i="8"/>
  <c r="P238" i="8"/>
  <c r="P239" i="8"/>
  <c r="P242" i="8"/>
  <c r="P243" i="8"/>
  <c r="P244" i="8"/>
  <c r="P245" i="8"/>
  <c r="P246" i="8"/>
  <c r="P247" i="8"/>
  <c r="P250" i="8"/>
  <c r="P251" i="8"/>
  <c r="P252" i="8"/>
  <c r="P253" i="8"/>
  <c r="P254" i="8"/>
  <c r="P255" i="8"/>
  <c r="P258" i="8"/>
  <c r="P259" i="8"/>
  <c r="P260" i="8"/>
  <c r="P261" i="8"/>
  <c r="P262" i="8"/>
  <c r="P263" i="8"/>
  <c r="P266" i="8"/>
  <c r="P267" i="8"/>
  <c r="P268" i="8"/>
  <c r="P269" i="8"/>
  <c r="P270" i="8"/>
  <c r="P271" i="8"/>
  <c r="P274" i="8"/>
  <c r="P275" i="8"/>
  <c r="P276" i="8"/>
  <c r="P277" i="8"/>
  <c r="P278" i="8"/>
  <c r="P279" i="8"/>
  <c r="P282" i="8"/>
  <c r="P283" i="8"/>
  <c r="P284" i="8"/>
  <c r="P285" i="8"/>
  <c r="P286" i="8"/>
  <c r="P287" i="8"/>
  <c r="P290" i="8"/>
  <c r="P291" i="8"/>
  <c r="P292" i="8"/>
  <c r="P293" i="8"/>
  <c r="P294" i="8"/>
  <c r="P295" i="8"/>
  <c r="P298" i="8"/>
  <c r="P299" i="8"/>
  <c r="P300" i="8"/>
  <c r="P301" i="8"/>
  <c r="P302" i="8"/>
  <c r="P303" i="8"/>
  <c r="P306" i="8"/>
  <c r="P307" i="8"/>
  <c r="P308" i="8"/>
  <c r="P309" i="8"/>
  <c r="P310" i="8"/>
  <c r="P311" i="8"/>
  <c r="P314" i="8"/>
  <c r="P315" i="8"/>
  <c r="P316" i="8"/>
  <c r="P317" i="8"/>
  <c r="P318" i="8"/>
  <c r="P319" i="8"/>
  <c r="P322" i="8"/>
  <c r="P323" i="8"/>
  <c r="P324" i="8"/>
  <c r="P325" i="8"/>
  <c r="P326" i="8"/>
  <c r="P327" i="8"/>
  <c r="P330" i="8"/>
  <c r="P331" i="8"/>
  <c r="P332" i="8"/>
  <c r="P333" i="8"/>
  <c r="P334" i="8"/>
  <c r="P335" i="8"/>
  <c r="P338" i="8"/>
  <c r="P339" i="8"/>
  <c r="P340" i="8"/>
  <c r="P341" i="8"/>
  <c r="P342" i="8"/>
  <c r="P343" i="8"/>
  <c r="P346" i="8"/>
  <c r="P347" i="8"/>
  <c r="P348" i="8"/>
  <c r="P349" i="8"/>
  <c r="P350" i="8"/>
  <c r="P351" i="8"/>
  <c r="P354" i="8"/>
  <c r="P355" i="8"/>
  <c r="P356" i="8"/>
  <c r="P357" i="8"/>
  <c r="P358" i="8"/>
  <c r="P359" i="8"/>
  <c r="P362" i="8"/>
  <c r="P363" i="8"/>
  <c r="P364" i="8"/>
  <c r="P365" i="8"/>
  <c r="P366" i="8"/>
  <c r="P367" i="8"/>
  <c r="P370" i="8"/>
  <c r="P371" i="8"/>
  <c r="P372" i="8"/>
  <c r="P373" i="8"/>
  <c r="P374" i="8"/>
  <c r="P375" i="8"/>
  <c r="P378" i="8"/>
  <c r="P379" i="8"/>
  <c r="P380" i="8"/>
  <c r="P381" i="8"/>
  <c r="P382" i="8"/>
  <c r="P383" i="8"/>
  <c r="P386" i="8"/>
  <c r="P387" i="8"/>
  <c r="P388" i="8"/>
  <c r="P389" i="8"/>
  <c r="P390" i="8"/>
  <c r="P391" i="8"/>
  <c r="AT90" i="4" l="1"/>
  <c r="AT218" i="4"/>
  <c r="AT318" i="4"/>
  <c r="AT319" i="4"/>
  <c r="AT320" i="4"/>
  <c r="AT321" i="4"/>
  <c r="AT322" i="4"/>
  <c r="AT373" i="4"/>
  <c r="AT374" i="4"/>
  <c r="AP3" i="4" l="1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79" i="4"/>
  <c r="AP180" i="4"/>
  <c r="AP181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66" i="4"/>
  <c r="AP267" i="4"/>
  <c r="AP268" i="4"/>
  <c r="AP269" i="4"/>
  <c r="AP270" i="4"/>
  <c r="AP271" i="4"/>
  <c r="AP272" i="4"/>
  <c r="AP273" i="4"/>
  <c r="AP274" i="4"/>
  <c r="AP275" i="4"/>
  <c r="AP276" i="4"/>
  <c r="AP277" i="4"/>
  <c r="AP278" i="4"/>
  <c r="AP279" i="4"/>
  <c r="AP280" i="4"/>
  <c r="AP281" i="4"/>
  <c r="AP282" i="4"/>
  <c r="AP283" i="4"/>
  <c r="AP284" i="4"/>
  <c r="AP285" i="4"/>
  <c r="AP286" i="4"/>
  <c r="AP287" i="4"/>
  <c r="AP288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AP303" i="4"/>
  <c r="AP304" i="4"/>
  <c r="AP305" i="4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35" i="4"/>
  <c r="AP324" i="4"/>
  <c r="AP357" i="4"/>
  <c r="AP329" i="4"/>
  <c r="AP342" i="4"/>
  <c r="AP356" i="4"/>
  <c r="AP350" i="4"/>
  <c r="AP347" i="4"/>
  <c r="AP337" i="4"/>
  <c r="AP325" i="4"/>
  <c r="AP349" i="4"/>
  <c r="AP355" i="4"/>
  <c r="AP340" i="4"/>
  <c r="AP323" i="4"/>
  <c r="AP333" i="4"/>
  <c r="AP346" i="4"/>
  <c r="AP344" i="4"/>
  <c r="AP360" i="4"/>
  <c r="AP332" i="4"/>
  <c r="AP362" i="4"/>
  <c r="AP339" i="4"/>
  <c r="AP334" i="4"/>
  <c r="AP330" i="4"/>
  <c r="AP358" i="4"/>
  <c r="AP336" i="4"/>
  <c r="AP326" i="4"/>
  <c r="AP351" i="4"/>
  <c r="AP331" i="4"/>
  <c r="AP345" i="4"/>
  <c r="AP348" i="4"/>
  <c r="AP359" i="4"/>
  <c r="AP343" i="4"/>
  <c r="AP338" i="4"/>
  <c r="AP361" i="4"/>
  <c r="AP341" i="4"/>
  <c r="AP353" i="4"/>
  <c r="AP328" i="4"/>
  <c r="AP352" i="4"/>
  <c r="AP354" i="4"/>
  <c r="AP327" i="4"/>
  <c r="AP363" i="4"/>
  <c r="AP364" i="4"/>
  <c r="AP365" i="4"/>
  <c r="AP366" i="4"/>
  <c r="AP367" i="4"/>
  <c r="AP368" i="4"/>
  <c r="AP369" i="4"/>
  <c r="AP370" i="4"/>
  <c r="AP371" i="4"/>
  <c r="AP372" i="4"/>
  <c r="AP373" i="4"/>
  <c r="AP374" i="4"/>
  <c r="AP375" i="4"/>
  <c r="AP376" i="4"/>
  <c r="AP377" i="4"/>
  <c r="AP378" i="4"/>
  <c r="AP379" i="4"/>
  <c r="AP380" i="4"/>
  <c r="AP381" i="4"/>
  <c r="AP382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409" i="4"/>
  <c r="AP410" i="4"/>
  <c r="AP411" i="4"/>
  <c r="AP412" i="4"/>
  <c r="AP413" i="4"/>
  <c r="AP414" i="4"/>
  <c r="AP415" i="4"/>
  <c r="AP416" i="4"/>
  <c r="AP417" i="4"/>
  <c r="AP418" i="4"/>
  <c r="AP419" i="4"/>
  <c r="AP420" i="4"/>
  <c r="AP421" i="4"/>
  <c r="AP422" i="4"/>
  <c r="AP423" i="4"/>
  <c r="AP424" i="4"/>
  <c r="AP425" i="4"/>
  <c r="AP426" i="4"/>
  <c r="AP427" i="4"/>
  <c r="AP428" i="4"/>
  <c r="AP429" i="4"/>
  <c r="AP430" i="4"/>
  <c r="AP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35" i="4"/>
  <c r="AL324" i="4"/>
  <c r="AL357" i="4"/>
  <c r="AL329" i="4"/>
  <c r="AL342" i="4"/>
  <c r="AL356" i="4"/>
  <c r="AL350" i="4"/>
  <c r="AL347" i="4"/>
  <c r="AL337" i="4"/>
  <c r="AL325" i="4"/>
  <c r="AL349" i="4"/>
  <c r="AL355" i="4"/>
  <c r="AL340" i="4"/>
  <c r="AL323" i="4"/>
  <c r="AL333" i="4"/>
  <c r="AL346" i="4"/>
  <c r="AL344" i="4"/>
  <c r="AL360" i="4"/>
  <c r="AL332" i="4"/>
  <c r="AL362" i="4"/>
  <c r="AL339" i="4"/>
  <c r="AL334" i="4"/>
  <c r="AL330" i="4"/>
  <c r="AL358" i="4"/>
  <c r="AL336" i="4"/>
  <c r="AL326" i="4"/>
  <c r="AL351" i="4"/>
  <c r="AL331" i="4"/>
  <c r="AL345" i="4"/>
  <c r="AL348" i="4"/>
  <c r="AL359" i="4"/>
  <c r="AL343" i="4"/>
  <c r="AL338" i="4"/>
  <c r="AL361" i="4"/>
  <c r="AL341" i="4"/>
  <c r="AL353" i="4"/>
  <c r="AL328" i="4"/>
  <c r="AL352" i="4"/>
  <c r="AL354" i="4"/>
  <c r="AL327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35" i="4"/>
  <c r="AH324" i="4"/>
  <c r="AH357" i="4"/>
  <c r="AH329" i="4"/>
  <c r="AH342" i="4"/>
  <c r="AH356" i="4"/>
  <c r="AH350" i="4"/>
  <c r="AH347" i="4"/>
  <c r="AH337" i="4"/>
  <c r="AH325" i="4"/>
  <c r="AH349" i="4"/>
  <c r="AH355" i="4"/>
  <c r="AH340" i="4"/>
  <c r="AH323" i="4"/>
  <c r="AH333" i="4"/>
  <c r="AH346" i="4"/>
  <c r="AH344" i="4"/>
  <c r="AH360" i="4"/>
  <c r="AH332" i="4"/>
  <c r="AH362" i="4"/>
  <c r="AH339" i="4"/>
  <c r="AH334" i="4"/>
  <c r="AH330" i="4"/>
  <c r="AH358" i="4"/>
  <c r="AH336" i="4"/>
  <c r="AH326" i="4"/>
  <c r="AH351" i="4"/>
  <c r="AH331" i="4"/>
  <c r="AH345" i="4"/>
  <c r="AH348" i="4"/>
  <c r="AH359" i="4"/>
  <c r="AH343" i="4"/>
  <c r="AH338" i="4"/>
  <c r="AH361" i="4"/>
  <c r="AH341" i="4"/>
  <c r="AH353" i="4"/>
  <c r="AH328" i="4"/>
  <c r="AH352" i="4"/>
  <c r="AH354" i="4"/>
  <c r="AH327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90" i="4"/>
  <c r="AD107" i="4"/>
  <c r="AD108" i="4"/>
  <c r="AD109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35" i="4"/>
  <c r="AD324" i="4"/>
  <c r="AD357" i="4"/>
  <c r="AD329" i="4"/>
  <c r="AD342" i="4"/>
  <c r="AD356" i="4"/>
  <c r="AD350" i="4"/>
  <c r="AD347" i="4"/>
  <c r="AD337" i="4"/>
  <c r="AD325" i="4"/>
  <c r="AD349" i="4"/>
  <c r="AD355" i="4"/>
  <c r="AD340" i="4"/>
  <c r="AD323" i="4"/>
  <c r="AD333" i="4"/>
  <c r="AD346" i="4"/>
  <c r="AD344" i="4"/>
  <c r="AD360" i="4"/>
  <c r="AD332" i="4"/>
  <c r="AD362" i="4"/>
  <c r="AD339" i="4"/>
  <c r="AD334" i="4"/>
  <c r="AD330" i="4"/>
  <c r="AD358" i="4"/>
  <c r="AD336" i="4"/>
  <c r="AD326" i="4"/>
  <c r="AD351" i="4"/>
  <c r="AD331" i="4"/>
  <c r="AD345" i="4"/>
  <c r="AD348" i="4"/>
  <c r="AD359" i="4"/>
  <c r="AD343" i="4"/>
  <c r="AD338" i="4"/>
  <c r="AD361" i="4"/>
  <c r="AD341" i="4"/>
  <c r="AD353" i="4"/>
  <c r="AD328" i="4"/>
  <c r="AD352" i="4"/>
  <c r="AD354" i="4"/>
  <c r="AD327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90" i="4"/>
  <c r="Y107" i="4"/>
  <c r="Y108" i="4"/>
  <c r="Y109" i="4"/>
  <c r="Y113" i="4"/>
  <c r="Y114" i="4"/>
  <c r="Y115" i="4"/>
  <c r="Y116" i="4"/>
  <c r="Y121" i="4"/>
  <c r="Y122" i="4"/>
  <c r="Y125" i="4"/>
  <c r="Y126" i="4"/>
  <c r="Y127" i="4"/>
  <c r="Y128" i="4"/>
  <c r="Y130" i="4"/>
  <c r="Y131" i="4"/>
  <c r="Y140" i="4"/>
  <c r="Y141" i="4"/>
  <c r="Y144" i="4"/>
  <c r="Y145" i="4"/>
  <c r="Y149" i="4"/>
  <c r="Y150" i="4"/>
  <c r="Y151" i="4"/>
  <c r="Y152" i="4"/>
  <c r="Y153" i="4"/>
  <c r="Y154" i="4"/>
  <c r="Y156" i="4"/>
  <c r="Y157" i="4"/>
  <c r="Y159" i="4"/>
  <c r="Y160" i="4"/>
  <c r="Y161" i="4"/>
  <c r="Y162" i="4"/>
  <c r="Y163" i="4"/>
  <c r="Y164" i="4"/>
  <c r="Y165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4" i="4"/>
  <c r="Y357" i="4"/>
  <c r="Y329" i="4"/>
  <c r="Y342" i="4"/>
  <c r="Y356" i="4"/>
  <c r="Y350" i="4"/>
  <c r="Y347" i="4"/>
  <c r="Y337" i="4"/>
  <c r="Y325" i="4"/>
  <c r="Y349" i="4"/>
  <c r="Y355" i="4"/>
  <c r="Y340" i="4"/>
  <c r="Y346" i="4"/>
  <c r="Y344" i="4"/>
  <c r="Y332" i="4"/>
  <c r="Y339" i="4"/>
  <c r="Y334" i="4"/>
  <c r="Y330" i="4"/>
  <c r="Y336" i="4"/>
  <c r="Y326" i="4"/>
  <c r="Y351" i="4"/>
  <c r="Y331" i="4"/>
  <c r="Y348" i="4"/>
  <c r="Y343" i="4"/>
  <c r="Y338" i="4"/>
  <c r="Y341" i="4"/>
  <c r="Y353" i="4"/>
  <c r="Y328" i="4"/>
  <c r="Y352" i="4"/>
  <c r="Y354" i="4"/>
  <c r="Y327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7" i="4"/>
  <c r="Y428" i="4"/>
  <c r="Y429" i="4"/>
  <c r="Y430" i="4"/>
  <c r="Y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AW423" i="4" l="1"/>
  <c r="AW424" i="4"/>
  <c r="AW425" i="4"/>
  <c r="AW426" i="4"/>
  <c r="AW427" i="4"/>
  <c r="AW428" i="4"/>
  <c r="AW429" i="4"/>
  <c r="AW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2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2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2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2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H167" i="8" l="1"/>
  <c r="H168" i="8"/>
  <c r="H169" i="8"/>
  <c r="H170" i="8"/>
  <c r="H188" i="8"/>
  <c r="H22" i="8"/>
  <c r="H165" i="8"/>
  <c r="H166" i="8"/>
  <c r="J105" i="8"/>
  <c r="J185" i="8"/>
  <c r="J107" i="8"/>
  <c r="J100" i="8"/>
  <c r="J108" i="8"/>
  <c r="J101" i="8"/>
  <c r="J103" i="8"/>
  <c r="J104" i="8"/>
  <c r="J106" i="8"/>
  <c r="J102" i="8"/>
  <c r="I127" i="8"/>
  <c r="I173" i="8"/>
  <c r="I126" i="8"/>
  <c r="I39" i="8"/>
  <c r="I183" i="8"/>
  <c r="I41" i="8"/>
  <c r="I34" i="8"/>
  <c r="I35" i="8"/>
  <c r="I37" i="8"/>
  <c r="I38" i="8"/>
  <c r="I64" i="8"/>
  <c r="I40" i="8"/>
  <c r="I36" i="8"/>
  <c r="J177" i="8"/>
  <c r="J123" i="8"/>
  <c r="J124" i="8"/>
  <c r="J125" i="8"/>
  <c r="J175" i="8"/>
  <c r="J191" i="8"/>
  <c r="J128" i="8"/>
  <c r="J174" i="8"/>
  <c r="J176" i="8"/>
  <c r="J178" i="8"/>
  <c r="J122" i="8"/>
  <c r="J129" i="8"/>
  <c r="J137" i="8"/>
  <c r="J131" i="8"/>
  <c r="J147" i="8"/>
  <c r="J132" i="8"/>
  <c r="J140" i="8"/>
  <c r="J133" i="8"/>
  <c r="J141" i="8"/>
  <c r="J181" i="8"/>
  <c r="J135" i="8"/>
  <c r="J146" i="8"/>
  <c r="J134" i="8"/>
  <c r="J130" i="8"/>
  <c r="J136" i="8"/>
  <c r="J153" i="8"/>
  <c r="J155" i="8"/>
  <c r="J148" i="8"/>
  <c r="J149" i="8"/>
  <c r="J151" i="8"/>
  <c r="J150" i="8"/>
  <c r="J154" i="8"/>
  <c r="J152" i="8"/>
  <c r="J194" i="8"/>
  <c r="J144" i="8"/>
  <c r="J25" i="8"/>
  <c r="J33" i="8"/>
  <c r="J81" i="8"/>
  <c r="J27" i="8"/>
  <c r="J195" i="8"/>
  <c r="J28" i="8"/>
  <c r="J29" i="8"/>
  <c r="J31" i="8"/>
  <c r="J82" i="8"/>
  <c r="J26" i="8"/>
  <c r="J30" i="8"/>
  <c r="J80" i="8"/>
  <c r="J9" i="8"/>
  <c r="J65" i="8"/>
  <c r="J3" i="8"/>
  <c r="J4" i="8"/>
  <c r="J2" i="8"/>
  <c r="J5" i="8"/>
  <c r="J21" i="8"/>
  <c r="J7" i="8"/>
  <c r="J63" i="8"/>
  <c r="J190" i="8"/>
  <c r="J6" i="8"/>
  <c r="J8" i="8"/>
  <c r="K173" i="8"/>
  <c r="K126" i="8"/>
  <c r="K127" i="8"/>
  <c r="K35" i="8"/>
  <c r="K37" i="8"/>
  <c r="K38" i="8"/>
  <c r="K39" i="8"/>
  <c r="K183" i="8"/>
  <c r="K41" i="8"/>
  <c r="K34" i="8"/>
  <c r="K40" i="8"/>
  <c r="K36" i="8"/>
  <c r="K64" i="8"/>
  <c r="H175" i="8"/>
  <c r="H191" i="8"/>
  <c r="H124" i="8"/>
  <c r="H128" i="8"/>
  <c r="H176" i="8"/>
  <c r="H178" i="8"/>
  <c r="H177" i="8"/>
  <c r="H122" i="8"/>
  <c r="H123" i="8"/>
  <c r="H174" i="8"/>
  <c r="H125" i="8"/>
  <c r="H135" i="8"/>
  <c r="H130" i="8"/>
  <c r="H136" i="8"/>
  <c r="H146" i="8"/>
  <c r="H129" i="8"/>
  <c r="H137" i="8"/>
  <c r="H140" i="8"/>
  <c r="H131" i="8"/>
  <c r="H147" i="8"/>
  <c r="H132" i="8"/>
  <c r="H141" i="8"/>
  <c r="H134" i="8"/>
  <c r="H181" i="8"/>
  <c r="H133" i="8"/>
  <c r="H151" i="8"/>
  <c r="H148" i="8"/>
  <c r="H144" i="8"/>
  <c r="H152" i="8"/>
  <c r="H153" i="8"/>
  <c r="H154" i="8"/>
  <c r="H194" i="8"/>
  <c r="H155" i="8"/>
  <c r="H149" i="8"/>
  <c r="H150" i="8"/>
  <c r="H29" i="8"/>
  <c r="H31" i="8"/>
  <c r="H80" i="8"/>
  <c r="H25" i="8"/>
  <c r="H33" i="8"/>
  <c r="H81" i="8"/>
  <c r="H27" i="8"/>
  <c r="H30" i="8"/>
  <c r="H195" i="8"/>
  <c r="H26" i="8"/>
  <c r="H28" i="8"/>
  <c r="H82" i="8"/>
  <c r="H5" i="8"/>
  <c r="H21" i="8"/>
  <c r="H7" i="8"/>
  <c r="H8" i="8"/>
  <c r="H9" i="8"/>
  <c r="H65" i="8"/>
  <c r="H3" i="8"/>
  <c r="H2" i="8"/>
  <c r="H63" i="8"/>
  <c r="H4" i="8"/>
  <c r="H190" i="8"/>
  <c r="H6" i="8"/>
  <c r="I111" i="8"/>
  <c r="I119" i="8"/>
  <c r="I113" i="8"/>
  <c r="I121" i="8"/>
  <c r="I114" i="8"/>
  <c r="I115" i="8"/>
  <c r="I117" i="8"/>
  <c r="I118" i="8"/>
  <c r="I112" i="8"/>
  <c r="I120" i="8"/>
  <c r="I184" i="8"/>
  <c r="I110" i="8"/>
  <c r="I116" i="8"/>
  <c r="J49" i="8"/>
  <c r="J51" i="8"/>
  <c r="J171" i="8"/>
  <c r="J52" i="8"/>
  <c r="J53" i="8"/>
  <c r="J189" i="8"/>
  <c r="J79" i="8"/>
  <c r="J48" i="8"/>
  <c r="J86" i="8"/>
  <c r="J50" i="8"/>
  <c r="J54" i="8"/>
  <c r="I87" i="8"/>
  <c r="I10" i="8"/>
  <c r="I11" i="8"/>
  <c r="I83" i="8"/>
  <c r="I187" i="8"/>
  <c r="I13" i="8"/>
  <c r="I85" i="8"/>
  <c r="I56" i="8"/>
  <c r="I12" i="8"/>
  <c r="I84" i="8"/>
  <c r="I14" i="8"/>
  <c r="J143" i="8"/>
  <c r="J142" i="8"/>
  <c r="J193" i="8"/>
  <c r="J43" i="8"/>
  <c r="J59" i="8"/>
  <c r="J44" i="8"/>
  <c r="J60" i="8"/>
  <c r="J156" i="8"/>
  <c r="J45" i="8"/>
  <c r="J61" i="8"/>
  <c r="J47" i="8"/>
  <c r="J46" i="8"/>
  <c r="J58" i="8"/>
  <c r="J138" i="8"/>
  <c r="J62" i="8"/>
  <c r="J73" i="8"/>
  <c r="J67" i="8"/>
  <c r="J75" i="8"/>
  <c r="J99" i="8"/>
  <c r="J68" i="8"/>
  <c r="J76" i="8"/>
  <c r="J69" i="8"/>
  <c r="J77" i="8"/>
  <c r="J109" i="8"/>
  <c r="J78" i="8"/>
  <c r="J66" i="8"/>
  <c r="J70" i="8"/>
  <c r="J72" i="8"/>
  <c r="J74" i="8"/>
  <c r="J42" i="8"/>
  <c r="R429" i="4"/>
  <c r="AU429" i="4" s="1"/>
  <c r="K11" i="8"/>
  <c r="K83" i="8"/>
  <c r="K187" i="8"/>
  <c r="K13" i="8"/>
  <c r="K85" i="8"/>
  <c r="K14" i="8"/>
  <c r="K87" i="8"/>
  <c r="K10" i="8"/>
  <c r="K12" i="8"/>
  <c r="K56" i="8"/>
  <c r="K84" i="8"/>
  <c r="H143" i="8"/>
  <c r="H142" i="8"/>
  <c r="H45" i="8"/>
  <c r="H61" i="8"/>
  <c r="H47" i="8"/>
  <c r="H43" i="8"/>
  <c r="H59" i="8"/>
  <c r="H58" i="8"/>
  <c r="H138" i="8"/>
  <c r="H44" i="8"/>
  <c r="H156" i="8"/>
  <c r="H193" i="8"/>
  <c r="H60" i="8"/>
  <c r="H62" i="8"/>
  <c r="H46" i="8"/>
  <c r="H69" i="8"/>
  <c r="H77" i="8"/>
  <c r="H72" i="8"/>
  <c r="H73" i="8"/>
  <c r="H67" i="8"/>
  <c r="H75" i="8"/>
  <c r="H99" i="8"/>
  <c r="H68" i="8"/>
  <c r="H78" i="8"/>
  <c r="H70" i="8"/>
  <c r="H74" i="8"/>
  <c r="H42" i="8"/>
  <c r="H76" i="8"/>
  <c r="H109" i="8"/>
  <c r="H66" i="8"/>
  <c r="H111" i="8"/>
  <c r="H119" i="8"/>
  <c r="H114" i="8"/>
  <c r="H112" i="8"/>
  <c r="H120" i="8"/>
  <c r="H184" i="8"/>
  <c r="H113" i="8"/>
  <c r="H121" i="8"/>
  <c r="H115" i="8"/>
  <c r="H116" i="8"/>
  <c r="H110" i="8"/>
  <c r="H117" i="8"/>
  <c r="H118" i="8"/>
  <c r="J169" i="8"/>
  <c r="J188" i="8"/>
  <c r="J165" i="8"/>
  <c r="J167" i="8"/>
  <c r="J168" i="8"/>
  <c r="J170" i="8"/>
  <c r="J22" i="8"/>
  <c r="J166" i="8"/>
  <c r="J17" i="8"/>
  <c r="J57" i="8"/>
  <c r="J19" i="8"/>
  <c r="J20" i="8"/>
  <c r="J15" i="8"/>
  <c r="J23" i="8"/>
  <c r="J24" i="8"/>
  <c r="J32" i="8"/>
  <c r="J18" i="8"/>
  <c r="J16" i="8"/>
  <c r="J186" i="8"/>
  <c r="K115" i="8"/>
  <c r="K117" i="8"/>
  <c r="K110" i="8"/>
  <c r="K118" i="8"/>
  <c r="K111" i="8"/>
  <c r="K119" i="8"/>
  <c r="K113" i="8"/>
  <c r="K121" i="8"/>
  <c r="K112" i="8"/>
  <c r="K114" i="8"/>
  <c r="K116" i="8"/>
  <c r="K120" i="8"/>
  <c r="K184" i="8"/>
  <c r="I139" i="8"/>
  <c r="I179" i="8"/>
  <c r="I180" i="8"/>
  <c r="I95" i="8"/>
  <c r="I89" i="8"/>
  <c r="I97" i="8"/>
  <c r="I90" i="8"/>
  <c r="I98" i="8"/>
  <c r="I91" i="8"/>
  <c r="I93" i="8"/>
  <c r="I96" i="8"/>
  <c r="I192" i="8"/>
  <c r="I88" i="8"/>
  <c r="I92" i="8"/>
  <c r="I94" i="8"/>
  <c r="H159" i="8"/>
  <c r="H162" i="8"/>
  <c r="H160" i="8"/>
  <c r="H145" i="8"/>
  <c r="H161" i="8"/>
  <c r="H163" i="8"/>
  <c r="H164" i="8"/>
  <c r="H182" i="8"/>
  <c r="H157" i="8"/>
  <c r="H158" i="8"/>
  <c r="H101" i="8"/>
  <c r="H105" i="8"/>
  <c r="H107" i="8"/>
  <c r="H100" i="8"/>
  <c r="H108" i="8"/>
  <c r="H102" i="8"/>
  <c r="H104" i="8"/>
  <c r="H103" i="8"/>
  <c r="H185" i="8"/>
  <c r="H106" i="8"/>
  <c r="I167" i="8"/>
  <c r="I169" i="8"/>
  <c r="I170" i="8"/>
  <c r="I165" i="8"/>
  <c r="I168" i="8"/>
  <c r="I22" i="8"/>
  <c r="I166" i="8"/>
  <c r="I188" i="8"/>
  <c r="K165" i="8"/>
  <c r="K22" i="8"/>
  <c r="K166" i="8"/>
  <c r="K167" i="8"/>
  <c r="K169" i="8"/>
  <c r="K170" i="8"/>
  <c r="K168" i="8"/>
  <c r="K188" i="8"/>
  <c r="J139" i="8"/>
  <c r="J179" i="8"/>
  <c r="J180" i="8"/>
  <c r="J89" i="8"/>
  <c r="J97" i="8"/>
  <c r="J91" i="8"/>
  <c r="J92" i="8"/>
  <c r="J93" i="8"/>
  <c r="J95" i="8"/>
  <c r="J90" i="8"/>
  <c r="J192" i="8"/>
  <c r="J88" i="8"/>
  <c r="J94" i="8"/>
  <c r="J96" i="8"/>
  <c r="J98" i="8"/>
  <c r="K163" i="8"/>
  <c r="K157" i="8"/>
  <c r="K158" i="8"/>
  <c r="K182" i="8"/>
  <c r="K159" i="8"/>
  <c r="K145" i="8"/>
  <c r="K161" i="8"/>
  <c r="K162" i="8"/>
  <c r="K160" i="8"/>
  <c r="K164" i="8"/>
  <c r="K51" i="8"/>
  <c r="K171" i="8"/>
  <c r="K53" i="8"/>
  <c r="K189" i="8"/>
  <c r="K54" i="8"/>
  <c r="K86" i="8"/>
  <c r="K79" i="8"/>
  <c r="K49" i="8"/>
  <c r="K52" i="8"/>
  <c r="K48" i="8"/>
  <c r="K50" i="8"/>
  <c r="K107" i="8"/>
  <c r="K101" i="8"/>
  <c r="K102" i="8"/>
  <c r="K103" i="8"/>
  <c r="K105" i="8"/>
  <c r="K185" i="8"/>
  <c r="K106" i="8"/>
  <c r="K100" i="8"/>
  <c r="K104" i="8"/>
  <c r="K108" i="8"/>
  <c r="H180" i="8"/>
  <c r="H139" i="8"/>
  <c r="H179" i="8"/>
  <c r="H93" i="8"/>
  <c r="H88" i="8"/>
  <c r="H96" i="8"/>
  <c r="H89" i="8"/>
  <c r="H97" i="8"/>
  <c r="H91" i="8"/>
  <c r="H192" i="8"/>
  <c r="H90" i="8"/>
  <c r="H92" i="8"/>
  <c r="H94" i="8"/>
  <c r="H95" i="8"/>
  <c r="H98" i="8"/>
  <c r="H15" i="8"/>
  <c r="H23" i="8"/>
  <c r="H16" i="8"/>
  <c r="H24" i="8"/>
  <c r="H32" i="8"/>
  <c r="H17" i="8"/>
  <c r="H57" i="8"/>
  <c r="H19" i="8"/>
  <c r="H186" i="8"/>
  <c r="H18" i="8"/>
  <c r="H20" i="8"/>
  <c r="J145" i="8"/>
  <c r="J161" i="8"/>
  <c r="J163" i="8"/>
  <c r="J164" i="8"/>
  <c r="J157" i="8"/>
  <c r="J159" i="8"/>
  <c r="J158" i="8"/>
  <c r="J160" i="8"/>
  <c r="J182" i="8"/>
  <c r="J162" i="8"/>
  <c r="I15" i="8"/>
  <c r="I23" i="8"/>
  <c r="I17" i="8"/>
  <c r="I57" i="8"/>
  <c r="I18" i="8"/>
  <c r="I186" i="8"/>
  <c r="I19" i="8"/>
  <c r="I16" i="8"/>
  <c r="I24" i="8"/>
  <c r="I32" i="8"/>
  <c r="I20" i="8"/>
  <c r="J113" i="8"/>
  <c r="J121" i="8"/>
  <c r="J115" i="8"/>
  <c r="J116" i="8"/>
  <c r="J117" i="8"/>
  <c r="J111" i="8"/>
  <c r="J119" i="8"/>
  <c r="J120" i="8"/>
  <c r="J184" i="8"/>
  <c r="J110" i="8"/>
  <c r="J112" i="8"/>
  <c r="J114" i="8"/>
  <c r="J118" i="8"/>
  <c r="K19" i="8"/>
  <c r="K15" i="8"/>
  <c r="K23" i="8"/>
  <c r="K17" i="8"/>
  <c r="K57" i="8"/>
  <c r="K32" i="8"/>
  <c r="K16" i="8"/>
  <c r="K18" i="8"/>
  <c r="K20" i="8"/>
  <c r="K186" i="8"/>
  <c r="K24" i="8"/>
  <c r="I159" i="8"/>
  <c r="I145" i="8"/>
  <c r="I161" i="8"/>
  <c r="I162" i="8"/>
  <c r="I163" i="8"/>
  <c r="I157" i="8"/>
  <c r="I160" i="8"/>
  <c r="I182" i="8"/>
  <c r="I164" i="8"/>
  <c r="I158" i="8"/>
  <c r="I79" i="8"/>
  <c r="I49" i="8"/>
  <c r="I50" i="8"/>
  <c r="I51" i="8"/>
  <c r="I171" i="8"/>
  <c r="I53" i="8"/>
  <c r="I189" i="8"/>
  <c r="I54" i="8"/>
  <c r="I48" i="8"/>
  <c r="I86" i="8"/>
  <c r="I52" i="8"/>
  <c r="I103" i="8"/>
  <c r="I105" i="8"/>
  <c r="I185" i="8"/>
  <c r="I106" i="8"/>
  <c r="I107" i="8"/>
  <c r="I101" i="8"/>
  <c r="I104" i="8"/>
  <c r="I100" i="8"/>
  <c r="I102" i="8"/>
  <c r="I108" i="8"/>
  <c r="I175" i="8"/>
  <c r="I191" i="8"/>
  <c r="I177" i="8"/>
  <c r="I122" i="8"/>
  <c r="I178" i="8"/>
  <c r="I123" i="8"/>
  <c r="I125" i="8"/>
  <c r="I124" i="8"/>
  <c r="I174" i="8"/>
  <c r="I128" i="8"/>
  <c r="I176" i="8"/>
  <c r="I135" i="8"/>
  <c r="I129" i="8"/>
  <c r="I137" i="8"/>
  <c r="I130" i="8"/>
  <c r="I146" i="8"/>
  <c r="I131" i="8"/>
  <c r="I147" i="8"/>
  <c r="I133" i="8"/>
  <c r="I141" i="8"/>
  <c r="I181" i="8"/>
  <c r="I140" i="8"/>
  <c r="I132" i="8"/>
  <c r="I134" i="8"/>
  <c r="I136" i="8"/>
  <c r="I151" i="8"/>
  <c r="I153" i="8"/>
  <c r="I154" i="8"/>
  <c r="I194" i="8"/>
  <c r="I155" i="8"/>
  <c r="I149" i="8"/>
  <c r="I144" i="8"/>
  <c r="I148" i="8"/>
  <c r="I150" i="8"/>
  <c r="I152" i="8"/>
  <c r="I31" i="8"/>
  <c r="I25" i="8"/>
  <c r="I33" i="8"/>
  <c r="I81" i="8"/>
  <c r="I26" i="8"/>
  <c r="I82" i="8"/>
  <c r="I27" i="8"/>
  <c r="I195" i="8"/>
  <c r="I29" i="8"/>
  <c r="I80" i="8"/>
  <c r="I28" i="8"/>
  <c r="I30" i="8"/>
  <c r="I7" i="8"/>
  <c r="I63" i="8"/>
  <c r="I9" i="8"/>
  <c r="I65" i="8"/>
  <c r="I3" i="8"/>
  <c r="I5" i="8"/>
  <c r="I21" i="8"/>
  <c r="I4" i="8"/>
  <c r="I190" i="8"/>
  <c r="I6" i="8"/>
  <c r="I8" i="8"/>
  <c r="I2" i="8"/>
  <c r="J173" i="8"/>
  <c r="J127" i="8"/>
  <c r="J126" i="8"/>
  <c r="J41" i="8"/>
  <c r="J35" i="8"/>
  <c r="J36" i="8"/>
  <c r="J37" i="8"/>
  <c r="J39" i="8"/>
  <c r="J183" i="8"/>
  <c r="J64" i="8"/>
  <c r="J34" i="8"/>
  <c r="J38" i="8"/>
  <c r="J40" i="8"/>
  <c r="K123" i="8"/>
  <c r="K125" i="8"/>
  <c r="K174" i="8"/>
  <c r="K175" i="8"/>
  <c r="K191" i="8"/>
  <c r="K177" i="8"/>
  <c r="K176" i="8"/>
  <c r="K178" i="8"/>
  <c r="K122" i="8"/>
  <c r="K124" i="8"/>
  <c r="K128" i="8"/>
  <c r="K131" i="8"/>
  <c r="K147" i="8"/>
  <c r="K133" i="8"/>
  <c r="K141" i="8"/>
  <c r="K181" i="8"/>
  <c r="K134" i="8"/>
  <c r="K135" i="8"/>
  <c r="K129" i="8"/>
  <c r="K137" i="8"/>
  <c r="K132" i="8"/>
  <c r="K140" i="8"/>
  <c r="K136" i="8"/>
  <c r="K146" i="8"/>
  <c r="K130" i="8"/>
  <c r="K155" i="8"/>
  <c r="K149" i="8"/>
  <c r="K150" i="8"/>
  <c r="K151" i="8"/>
  <c r="K153" i="8"/>
  <c r="K154" i="8"/>
  <c r="K148" i="8"/>
  <c r="K144" i="8"/>
  <c r="K152" i="8"/>
  <c r="K194" i="8"/>
  <c r="K27" i="8"/>
  <c r="K195" i="8"/>
  <c r="K29" i="8"/>
  <c r="K30" i="8"/>
  <c r="K31" i="8"/>
  <c r="K25" i="8"/>
  <c r="K33" i="8"/>
  <c r="K81" i="8"/>
  <c r="K80" i="8"/>
  <c r="K82" i="8"/>
  <c r="K26" i="8"/>
  <c r="K28" i="8"/>
  <c r="K3" i="8"/>
  <c r="K4" i="8"/>
  <c r="K5" i="8"/>
  <c r="K21" i="8"/>
  <c r="K6" i="8"/>
  <c r="K190" i="8"/>
  <c r="K7" i="8"/>
  <c r="K63" i="8"/>
  <c r="K8" i="8"/>
  <c r="K9" i="8"/>
  <c r="K65" i="8"/>
  <c r="K2" i="8"/>
  <c r="H127" i="8"/>
  <c r="H173" i="8"/>
  <c r="H126" i="8"/>
  <c r="H37" i="8"/>
  <c r="H39" i="8"/>
  <c r="H40" i="8"/>
  <c r="H64" i="8"/>
  <c r="H41" i="8"/>
  <c r="H35" i="8"/>
  <c r="H183" i="8"/>
  <c r="H34" i="8"/>
  <c r="H36" i="8"/>
  <c r="H38" i="8"/>
  <c r="K139" i="8"/>
  <c r="K179" i="8"/>
  <c r="K180" i="8"/>
  <c r="K91" i="8"/>
  <c r="K93" i="8"/>
  <c r="K94" i="8"/>
  <c r="K95" i="8"/>
  <c r="K89" i="8"/>
  <c r="K97" i="8"/>
  <c r="K90" i="8"/>
  <c r="K98" i="8"/>
  <c r="K92" i="8"/>
  <c r="K96" i="8"/>
  <c r="K192" i="8"/>
  <c r="K88" i="8"/>
  <c r="H53" i="8"/>
  <c r="H48" i="8"/>
  <c r="H49" i="8"/>
  <c r="H51" i="8"/>
  <c r="H52" i="8"/>
  <c r="H54" i="8"/>
  <c r="H86" i="8"/>
  <c r="H171" i="8"/>
  <c r="H50" i="8"/>
  <c r="H79" i="8"/>
  <c r="H189" i="8"/>
  <c r="I143" i="8"/>
  <c r="I142" i="8"/>
  <c r="I47" i="8"/>
  <c r="I193" i="8"/>
  <c r="I58" i="8"/>
  <c r="I138" i="8"/>
  <c r="I43" i="8"/>
  <c r="I59" i="8"/>
  <c r="I45" i="8"/>
  <c r="I61" i="8"/>
  <c r="I60" i="8"/>
  <c r="I46" i="8"/>
  <c r="I44" i="8"/>
  <c r="I62" i="8"/>
  <c r="I156" i="8"/>
  <c r="I73" i="8"/>
  <c r="I42" i="8"/>
  <c r="I66" i="8"/>
  <c r="I74" i="8"/>
  <c r="I67" i="8"/>
  <c r="I75" i="8"/>
  <c r="I99" i="8"/>
  <c r="I69" i="8"/>
  <c r="I77" i="8"/>
  <c r="I109" i="8"/>
  <c r="I76" i="8"/>
  <c r="I78" i="8"/>
  <c r="I68" i="8"/>
  <c r="I70" i="8"/>
  <c r="I72" i="8"/>
  <c r="J11" i="8"/>
  <c r="J83" i="8"/>
  <c r="J187" i="8"/>
  <c r="J12" i="8"/>
  <c r="J84" i="8"/>
  <c r="J13" i="8"/>
  <c r="J85" i="8"/>
  <c r="J87" i="8"/>
  <c r="J10" i="8"/>
  <c r="J14" i="8"/>
  <c r="J56" i="8"/>
  <c r="K142" i="8"/>
  <c r="K143" i="8"/>
  <c r="K43" i="8"/>
  <c r="K59" i="8"/>
  <c r="K45" i="8"/>
  <c r="K61" i="8"/>
  <c r="K46" i="8"/>
  <c r="K62" i="8"/>
  <c r="K47" i="8"/>
  <c r="K193" i="8"/>
  <c r="K58" i="8"/>
  <c r="K156" i="8"/>
  <c r="K138" i="8"/>
  <c r="K60" i="8"/>
  <c r="K44" i="8"/>
  <c r="K67" i="8"/>
  <c r="K75" i="8"/>
  <c r="K99" i="8"/>
  <c r="K69" i="8"/>
  <c r="K77" i="8"/>
  <c r="K109" i="8"/>
  <c r="K70" i="8"/>
  <c r="K78" i="8"/>
  <c r="K73" i="8"/>
  <c r="K76" i="8"/>
  <c r="K72" i="8"/>
  <c r="K74" i="8"/>
  <c r="K66" i="8"/>
  <c r="K42" i="8"/>
  <c r="K68" i="8"/>
  <c r="H13" i="8"/>
  <c r="H85" i="8"/>
  <c r="H56" i="8"/>
  <c r="H11" i="8"/>
  <c r="H83" i="8"/>
  <c r="H10" i="8"/>
  <c r="H84" i="8"/>
  <c r="H12" i="8"/>
  <c r="H14" i="8"/>
  <c r="H87" i="8"/>
  <c r="H187" i="8"/>
  <c r="R430" i="4"/>
  <c r="I760" i="7"/>
  <c r="K760" i="7"/>
  <c r="F55" i="5"/>
  <c r="G55" i="5" s="1"/>
  <c r="K756" i="7"/>
  <c r="R428" i="4"/>
  <c r="K753" i="7"/>
  <c r="H760" i="7"/>
  <c r="R427" i="4"/>
  <c r="F56" i="5"/>
  <c r="G56" i="5" s="1"/>
  <c r="M753" i="7"/>
  <c r="R426" i="4"/>
  <c r="I751" i="7"/>
  <c r="R425" i="4"/>
  <c r="J750" i="7"/>
  <c r="R424" i="4"/>
  <c r="M757" i="7"/>
  <c r="I758" i="7"/>
  <c r="R423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U423" i="4" l="1"/>
  <c r="AU428" i="4"/>
  <c r="AU425" i="4"/>
  <c r="AU426" i="4"/>
  <c r="AU427" i="4"/>
  <c r="AU430" i="4"/>
  <c r="AU424" i="4"/>
  <c r="AW3" i="4" l="1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79" i="4"/>
  <c r="AW80" i="4"/>
  <c r="AW81" i="4"/>
  <c r="AW82" i="4"/>
  <c r="AU90" i="4"/>
  <c r="AW90" i="4"/>
  <c r="AW110" i="4"/>
  <c r="AW111" i="4"/>
  <c r="AW112" i="4"/>
  <c r="AW113" i="4"/>
  <c r="AW114" i="4"/>
  <c r="AW115" i="4"/>
  <c r="AW116" i="4"/>
  <c r="AW117" i="4"/>
  <c r="AW118" i="4"/>
  <c r="AW119" i="4"/>
  <c r="AW120" i="4"/>
  <c r="AW121" i="4"/>
  <c r="AW122" i="4"/>
  <c r="AW123" i="4"/>
  <c r="AW124" i="4"/>
  <c r="AW125" i="4"/>
  <c r="AW126" i="4"/>
  <c r="AW127" i="4"/>
  <c r="AW128" i="4"/>
  <c r="AW129" i="4"/>
  <c r="AW130" i="4"/>
  <c r="AW131" i="4"/>
  <c r="AW132" i="4"/>
  <c r="AW133" i="4"/>
  <c r="AW134" i="4"/>
  <c r="AW135" i="4"/>
  <c r="AW136" i="4"/>
  <c r="AW137" i="4"/>
  <c r="AW138" i="4"/>
  <c r="AW139" i="4"/>
  <c r="AW140" i="4"/>
  <c r="AW141" i="4"/>
  <c r="AW142" i="4"/>
  <c r="AW143" i="4"/>
  <c r="AW144" i="4"/>
  <c r="AW145" i="4"/>
  <c r="AW146" i="4"/>
  <c r="AW147" i="4"/>
  <c r="AW148" i="4"/>
  <c r="AW149" i="4"/>
  <c r="AW150" i="4"/>
  <c r="AW151" i="4"/>
  <c r="AW152" i="4"/>
  <c r="AW153" i="4"/>
  <c r="AW154" i="4"/>
  <c r="AW155" i="4"/>
  <c r="AW156" i="4"/>
  <c r="AW157" i="4"/>
  <c r="AW158" i="4"/>
  <c r="AW159" i="4"/>
  <c r="AW160" i="4"/>
  <c r="AW161" i="4"/>
  <c r="AW162" i="4"/>
  <c r="AW163" i="4"/>
  <c r="AW164" i="4"/>
  <c r="AW165" i="4"/>
  <c r="AW166" i="4"/>
  <c r="AW167" i="4"/>
  <c r="AW168" i="4"/>
  <c r="AW169" i="4"/>
  <c r="AW170" i="4"/>
  <c r="AW171" i="4"/>
  <c r="AW172" i="4"/>
  <c r="AW173" i="4"/>
  <c r="AW174" i="4"/>
  <c r="AW175" i="4"/>
  <c r="AW176" i="4"/>
  <c r="AW177" i="4"/>
  <c r="AW178" i="4"/>
  <c r="AW179" i="4"/>
  <c r="AW180" i="4"/>
  <c r="AW181" i="4"/>
  <c r="AW182" i="4"/>
  <c r="AW183" i="4"/>
  <c r="AW184" i="4"/>
  <c r="AW185" i="4"/>
  <c r="AW186" i="4"/>
  <c r="AW187" i="4"/>
  <c r="AW188" i="4"/>
  <c r="AW189" i="4"/>
  <c r="AW190" i="4"/>
  <c r="AW191" i="4"/>
  <c r="AW192" i="4"/>
  <c r="AW193" i="4"/>
  <c r="AW194" i="4"/>
  <c r="AW195" i="4"/>
  <c r="AW196" i="4"/>
  <c r="AW197" i="4"/>
  <c r="AW198" i="4"/>
  <c r="AW199" i="4"/>
  <c r="AW200" i="4"/>
  <c r="AW201" i="4"/>
  <c r="AW202" i="4"/>
  <c r="AW203" i="4"/>
  <c r="AW204" i="4"/>
  <c r="AW205" i="4"/>
  <c r="AW206" i="4"/>
  <c r="AW207" i="4"/>
  <c r="AW208" i="4"/>
  <c r="AW209" i="4"/>
  <c r="AW210" i="4"/>
  <c r="AW211" i="4"/>
  <c r="AW212" i="4"/>
  <c r="AW213" i="4"/>
  <c r="AW214" i="4"/>
  <c r="AW215" i="4"/>
  <c r="AW216" i="4"/>
  <c r="AW217" i="4"/>
  <c r="AU218" i="4"/>
  <c r="AW218" i="4"/>
  <c r="AW219" i="4"/>
  <c r="AW220" i="4"/>
  <c r="AW221" i="4"/>
  <c r="AW222" i="4"/>
  <c r="AW223" i="4"/>
  <c r="AW224" i="4"/>
  <c r="AW225" i="4"/>
  <c r="AW226" i="4"/>
  <c r="AW227" i="4"/>
  <c r="AW228" i="4"/>
  <c r="AW229" i="4"/>
  <c r="AW230" i="4"/>
  <c r="AW231" i="4"/>
  <c r="AW232" i="4"/>
  <c r="AW233" i="4"/>
  <c r="AW234" i="4"/>
  <c r="AW235" i="4"/>
  <c r="AW236" i="4"/>
  <c r="AW237" i="4"/>
  <c r="AW238" i="4"/>
  <c r="AW239" i="4"/>
  <c r="AW240" i="4"/>
  <c r="AW241" i="4"/>
  <c r="AW242" i="4"/>
  <c r="AW243" i="4"/>
  <c r="AW244" i="4"/>
  <c r="AW245" i="4"/>
  <c r="AW246" i="4"/>
  <c r="AW247" i="4"/>
  <c r="AW248" i="4"/>
  <c r="AW249" i="4"/>
  <c r="AW250" i="4"/>
  <c r="AW251" i="4"/>
  <c r="AW252" i="4"/>
  <c r="AW253" i="4"/>
  <c r="AW254" i="4"/>
  <c r="AW255" i="4"/>
  <c r="AW256" i="4"/>
  <c r="AW257" i="4"/>
  <c r="AW258" i="4"/>
  <c r="AW259" i="4"/>
  <c r="AW260" i="4"/>
  <c r="AW261" i="4"/>
  <c r="AW262" i="4"/>
  <c r="AW263" i="4"/>
  <c r="AW264" i="4"/>
  <c r="AW265" i="4"/>
  <c r="AW266" i="4"/>
  <c r="AW267" i="4"/>
  <c r="AW268" i="4"/>
  <c r="AW269" i="4"/>
  <c r="AW270" i="4"/>
  <c r="AW271" i="4"/>
  <c r="AW272" i="4"/>
  <c r="AW273" i="4"/>
  <c r="AW274" i="4"/>
  <c r="AW275" i="4"/>
  <c r="AW276" i="4"/>
  <c r="AW277" i="4"/>
  <c r="AW278" i="4"/>
  <c r="AW279" i="4"/>
  <c r="AW280" i="4"/>
  <c r="AW281" i="4"/>
  <c r="AW282" i="4"/>
  <c r="AW283" i="4"/>
  <c r="AW284" i="4"/>
  <c r="AW285" i="4"/>
  <c r="AW286" i="4"/>
  <c r="AW287" i="4"/>
  <c r="AW288" i="4"/>
  <c r="AW289" i="4"/>
  <c r="AW290" i="4"/>
  <c r="AW291" i="4"/>
  <c r="AW292" i="4"/>
  <c r="AW293" i="4"/>
  <c r="AW294" i="4"/>
  <c r="AW295" i="4"/>
  <c r="AW296" i="4"/>
  <c r="AW297" i="4"/>
  <c r="AW298" i="4"/>
  <c r="AW299" i="4"/>
  <c r="AW300" i="4"/>
  <c r="AW301" i="4"/>
  <c r="AW302" i="4"/>
  <c r="AW303" i="4"/>
  <c r="AW304" i="4"/>
  <c r="AW305" i="4"/>
  <c r="AW306" i="4"/>
  <c r="AW307" i="4"/>
  <c r="AW308" i="4"/>
  <c r="AW309" i="4"/>
  <c r="AW310" i="4"/>
  <c r="AW311" i="4"/>
  <c r="AW312" i="4"/>
  <c r="AW313" i="4"/>
  <c r="AW314" i="4"/>
  <c r="AW315" i="4"/>
  <c r="AW316" i="4"/>
  <c r="AW317" i="4"/>
  <c r="AW318" i="4"/>
  <c r="AW319" i="4"/>
  <c r="AW320" i="4"/>
  <c r="AW321" i="4"/>
  <c r="AW322" i="4"/>
  <c r="AW335" i="4"/>
  <c r="AW324" i="4"/>
  <c r="AW357" i="4"/>
  <c r="AW329" i="4"/>
  <c r="AW342" i="4"/>
  <c r="AW356" i="4"/>
  <c r="AW350" i="4"/>
  <c r="AW347" i="4"/>
  <c r="AW337" i="4"/>
  <c r="AW325" i="4"/>
  <c r="AW349" i="4"/>
  <c r="AW355" i="4"/>
  <c r="AW340" i="4"/>
  <c r="AW323" i="4"/>
  <c r="AW333" i="4"/>
  <c r="AW346" i="4"/>
  <c r="AW344" i="4"/>
  <c r="AW360" i="4"/>
  <c r="AW332" i="4"/>
  <c r="AW362" i="4"/>
  <c r="AW339" i="4"/>
  <c r="AW334" i="4"/>
  <c r="AW330" i="4"/>
  <c r="AW358" i="4"/>
  <c r="AW336" i="4"/>
  <c r="AW326" i="4"/>
  <c r="AW351" i="4"/>
  <c r="AW331" i="4"/>
  <c r="AW345" i="4"/>
  <c r="AW348" i="4"/>
  <c r="AW343" i="4"/>
  <c r="AW338" i="4"/>
  <c r="AW361" i="4"/>
  <c r="AW341" i="4"/>
  <c r="AW353" i="4"/>
  <c r="AW328" i="4"/>
  <c r="AW352" i="4"/>
  <c r="AW354" i="4"/>
  <c r="AW327" i="4"/>
  <c r="AW363" i="4"/>
  <c r="AW364" i="4"/>
  <c r="AW365" i="4"/>
  <c r="AW366" i="4"/>
  <c r="AW367" i="4"/>
  <c r="AW368" i="4"/>
  <c r="AW369" i="4"/>
  <c r="AW370" i="4"/>
  <c r="AW371" i="4"/>
  <c r="AW372" i="4"/>
  <c r="AW373" i="4"/>
  <c r="AW374" i="4"/>
  <c r="AW375" i="4"/>
  <c r="AW376" i="4"/>
  <c r="AW377" i="4"/>
  <c r="AW378" i="4"/>
  <c r="AW379" i="4"/>
  <c r="AW380" i="4"/>
  <c r="AW381" i="4"/>
  <c r="AW382" i="4"/>
  <c r="AW383" i="4"/>
  <c r="AW384" i="4"/>
  <c r="AW385" i="4"/>
  <c r="AW386" i="4"/>
  <c r="AW387" i="4"/>
  <c r="AW388" i="4"/>
  <c r="AW389" i="4"/>
  <c r="AW390" i="4"/>
  <c r="AW391" i="4"/>
  <c r="AW392" i="4"/>
  <c r="AW393" i="4"/>
  <c r="AW394" i="4"/>
  <c r="AW395" i="4"/>
  <c r="AW396" i="4"/>
  <c r="AW397" i="4"/>
  <c r="AW398" i="4"/>
  <c r="AW399" i="4"/>
  <c r="AW400" i="4"/>
  <c r="AW401" i="4"/>
  <c r="AW402" i="4"/>
  <c r="AW403" i="4"/>
  <c r="AW404" i="4"/>
  <c r="AW405" i="4"/>
  <c r="AW406" i="4"/>
  <c r="AW407" i="4"/>
  <c r="AW408" i="4"/>
  <c r="AW409" i="4"/>
  <c r="AW410" i="4"/>
  <c r="AW411" i="4"/>
  <c r="AW412" i="4"/>
  <c r="AW413" i="4"/>
  <c r="AW414" i="4"/>
  <c r="AW415" i="4"/>
  <c r="AW416" i="4"/>
  <c r="AW417" i="4"/>
  <c r="AW418" i="4"/>
  <c r="AW419" i="4"/>
  <c r="AW420" i="4"/>
  <c r="AW421" i="4"/>
  <c r="AW422" i="4"/>
  <c r="G415" i="4" l="1"/>
  <c r="G419" i="4"/>
  <c r="AU373" i="4" l="1"/>
  <c r="AU374" i="4"/>
  <c r="F199" i="8"/>
  <c r="E199" i="8"/>
  <c r="AE86" i="4"/>
  <c r="AE85" i="4"/>
  <c r="AE87" i="4"/>
  <c r="Z86" i="4"/>
  <c r="Z85" i="4"/>
  <c r="Z87" i="4"/>
  <c r="S86" i="4"/>
  <c r="S85" i="4"/>
  <c r="S87" i="4"/>
  <c r="J2" i="7"/>
  <c r="K2" i="7"/>
  <c r="J3" i="7"/>
  <c r="K3" i="7"/>
  <c r="I2" i="7"/>
  <c r="I3" i="7"/>
  <c r="AU319" i="4" l="1"/>
  <c r="U319" i="4"/>
  <c r="AW87" i="4"/>
  <c r="AW85" i="4"/>
  <c r="AW86" i="4"/>
  <c r="AU318" i="4" l="1"/>
  <c r="U318" i="4"/>
  <c r="AU321" i="4"/>
  <c r="U321" i="4"/>
  <c r="AU322" i="4"/>
  <c r="U322" i="4"/>
  <c r="AU320" i="4"/>
  <c r="U320" i="4"/>
  <c r="G407" i="4"/>
  <c r="G323" i="4"/>
  <c r="G115" i="4"/>
  <c r="G244" i="4"/>
  <c r="G324" i="4"/>
  <c r="G78" i="4"/>
  <c r="G325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26" i="4"/>
  <c r="G327" i="4"/>
  <c r="G328" i="4"/>
  <c r="G329" i="4"/>
  <c r="G296" i="4"/>
  <c r="G376" i="4"/>
  <c r="G363" i="4"/>
  <c r="G330" i="4"/>
  <c r="G195" i="4"/>
  <c r="G207" i="4"/>
  <c r="G186" i="4"/>
  <c r="G260" i="4"/>
  <c r="G178" i="4"/>
  <c r="G149" i="4"/>
  <c r="G282" i="4"/>
  <c r="G312" i="4"/>
  <c r="G374" i="4"/>
  <c r="G331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32" i="4"/>
  <c r="G20" i="4"/>
  <c r="G127" i="4"/>
  <c r="G22" i="4"/>
  <c r="G333" i="4"/>
  <c r="G193" i="4"/>
  <c r="G99" i="4"/>
  <c r="G257" i="4"/>
  <c r="G334" i="4"/>
  <c r="G313" i="4"/>
  <c r="G62" i="4"/>
  <c r="G377" i="4"/>
  <c r="G402" i="4"/>
  <c r="G396" i="4"/>
  <c r="G304" i="4"/>
  <c r="G335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36" i="4"/>
  <c r="G235" i="4"/>
  <c r="G139" i="4"/>
  <c r="G9" i="4"/>
  <c r="G337" i="4"/>
  <c r="G146" i="4"/>
  <c r="G113" i="4"/>
  <c r="G210" i="4"/>
  <c r="G159" i="4"/>
  <c r="G94" i="4"/>
  <c r="G384" i="4"/>
  <c r="G80" i="4"/>
  <c r="G416" i="4"/>
  <c r="G338" i="4"/>
  <c r="G247" i="4"/>
  <c r="G185" i="4"/>
  <c r="G287" i="4"/>
  <c r="G3" i="4"/>
  <c r="G102" i="4"/>
  <c r="G203" i="4"/>
  <c r="G369" i="4"/>
  <c r="G24" i="4"/>
  <c r="G218" i="4"/>
  <c r="G7" i="4"/>
  <c r="G163" i="4"/>
  <c r="G309" i="4"/>
  <c r="G339" i="4"/>
  <c r="G17" i="4"/>
  <c r="G107" i="4"/>
  <c r="G295" i="4"/>
  <c r="G234" i="4"/>
  <c r="G310" i="4"/>
  <c r="G187" i="4"/>
  <c r="G165" i="4"/>
  <c r="G194" i="4"/>
  <c r="G258" i="4"/>
  <c r="G196" i="4"/>
  <c r="G340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41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42" i="4"/>
  <c r="G174" i="4"/>
  <c r="G88" i="4"/>
  <c r="G157" i="4"/>
  <c r="G343" i="4"/>
  <c r="G173" i="4"/>
  <c r="G344" i="4"/>
  <c r="G169" i="4"/>
  <c r="G308" i="4"/>
  <c r="G208" i="4"/>
  <c r="G389" i="4"/>
  <c r="G306" i="4"/>
  <c r="G131" i="4"/>
  <c r="G68" i="4"/>
  <c r="G409" i="4"/>
  <c r="G281" i="4"/>
  <c r="G345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46" i="4"/>
  <c r="G368" i="4"/>
  <c r="G86" i="4"/>
  <c r="G134" i="4"/>
  <c r="G136" i="4"/>
  <c r="G390" i="4"/>
  <c r="G347" i="4"/>
  <c r="G5" i="4"/>
  <c r="G261" i="4"/>
  <c r="G252" i="4"/>
  <c r="G348" i="4"/>
  <c r="G270" i="4"/>
  <c r="G132" i="4"/>
  <c r="G198" i="4"/>
  <c r="G153" i="4"/>
  <c r="G204" i="4"/>
  <c r="G209" i="4"/>
  <c r="G233" i="4"/>
  <c r="G225" i="4"/>
  <c r="G111" i="4"/>
  <c r="G266" i="4"/>
  <c r="G222" i="4"/>
  <c r="G349" i="4"/>
  <c r="G118" i="4"/>
  <c r="G264" i="4"/>
  <c r="G100" i="4"/>
  <c r="G259" i="4"/>
  <c r="G253" i="4"/>
  <c r="G350" i="4"/>
  <c r="G219" i="4"/>
  <c r="G82" i="4"/>
  <c r="G299" i="4"/>
  <c r="G156" i="4"/>
  <c r="G366" i="4"/>
  <c r="G351" i="4"/>
  <c r="G142" i="4"/>
  <c r="G249" i="4"/>
  <c r="G288" i="4"/>
  <c r="G298" i="4"/>
  <c r="G224" i="4"/>
  <c r="G105" i="4"/>
  <c r="G352" i="4"/>
  <c r="G77" i="4"/>
  <c r="G275" i="4"/>
  <c r="G206" i="4"/>
  <c r="G26" i="4"/>
  <c r="G72" i="4"/>
  <c r="G150" i="4"/>
  <c r="G353" i="4"/>
  <c r="G167" i="4"/>
  <c r="G168" i="4"/>
  <c r="G297" i="4"/>
  <c r="G294" i="4"/>
  <c r="G354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55" i="4"/>
  <c r="G133" i="4"/>
  <c r="G122" i="4"/>
  <c r="G356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57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58" i="4"/>
  <c r="G410" i="4"/>
  <c r="G116" i="4"/>
  <c r="G316" i="4"/>
  <c r="G370" i="4"/>
  <c r="G359" i="4"/>
  <c r="G386" i="4"/>
  <c r="G119" i="4"/>
  <c r="G27" i="4"/>
  <c r="G240" i="4"/>
  <c r="G392" i="4"/>
  <c r="G303" i="4"/>
  <c r="G360" i="4"/>
  <c r="G305" i="4"/>
  <c r="G361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62" i="4"/>
  <c r="G273" i="4"/>
  <c r="G302" i="4"/>
  <c r="G238" i="4"/>
  <c r="G104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Y289" i="4" s="1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H199" i="8"/>
  <c r="H201" i="8"/>
  <c r="I202" i="8"/>
  <c r="H203" i="8"/>
  <c r="H204" i="8"/>
  <c r="H205" i="8"/>
  <c r="K206" i="8"/>
  <c r="H207" i="8"/>
  <c r="H209" i="8"/>
  <c r="H212" i="8"/>
  <c r="H213" i="8"/>
  <c r="I214" i="8"/>
  <c r="I215" i="8"/>
  <c r="I216" i="8"/>
  <c r="I217" i="8"/>
  <c r="H218" i="8"/>
  <c r="H219" i="8"/>
  <c r="H220" i="8"/>
  <c r="H221" i="8"/>
  <c r="I222" i="8"/>
  <c r="H227" i="8"/>
  <c r="H228" i="8"/>
  <c r="H229" i="8"/>
  <c r="K230" i="8"/>
  <c r="H237" i="8"/>
  <c r="K238" i="8"/>
  <c r="J239" i="8"/>
  <c r="H241" i="8"/>
  <c r="H243" i="8"/>
  <c r="H244" i="8"/>
  <c r="H245" i="8"/>
  <c r="H246" i="8"/>
  <c r="H247" i="8"/>
  <c r="J250" i="8"/>
  <c r="H252" i="8"/>
  <c r="H253" i="8"/>
  <c r="H254" i="8"/>
  <c r="H257" i="8"/>
  <c r="H260" i="8"/>
  <c r="H261" i="8"/>
  <c r="J262" i="8"/>
  <c r="H267" i="8"/>
  <c r="H268" i="8"/>
  <c r="H269" i="8"/>
  <c r="K270" i="8"/>
  <c r="J274" i="8"/>
  <c r="H275" i="8"/>
  <c r="H276" i="8"/>
  <c r="H277" i="8"/>
  <c r="K278" i="8"/>
  <c r="H281" i="8"/>
  <c r="H282" i="8"/>
  <c r="H284" i="8"/>
  <c r="H285" i="8"/>
  <c r="K286" i="8"/>
  <c r="H287" i="8"/>
  <c r="H289" i="8"/>
  <c r="H290" i="8"/>
  <c r="H291" i="8"/>
  <c r="H292" i="8"/>
  <c r="H293" i="8"/>
  <c r="H294" i="8"/>
  <c r="H299" i="8"/>
  <c r="H301" i="8"/>
  <c r="I302" i="8"/>
  <c r="H303" i="8"/>
  <c r="H305" i="8"/>
  <c r="H308" i="8"/>
  <c r="H309" i="8"/>
  <c r="K310" i="8"/>
  <c r="H314" i="8"/>
  <c r="H315" i="8"/>
  <c r="H316" i="8"/>
  <c r="H317" i="8"/>
  <c r="I318" i="8"/>
  <c r="H323" i="8"/>
  <c r="H324" i="8"/>
  <c r="H325" i="8"/>
  <c r="K326" i="8"/>
  <c r="I328" i="8"/>
  <c r="H329" i="8"/>
  <c r="H332" i="8"/>
  <c r="H333" i="8"/>
  <c r="H334" i="8"/>
  <c r="H337" i="8"/>
  <c r="H338" i="8"/>
  <c r="H340" i="8"/>
  <c r="H341" i="8"/>
  <c r="H342" i="8"/>
  <c r="H343" i="8"/>
  <c r="H345" i="8"/>
  <c r="H346" i="8"/>
  <c r="H347" i="8"/>
  <c r="H348" i="8"/>
  <c r="H349" i="8"/>
  <c r="H350" i="8"/>
  <c r="H351" i="8"/>
  <c r="H353" i="8"/>
  <c r="I354" i="8"/>
  <c r="H355" i="8"/>
  <c r="H356" i="8"/>
  <c r="H357" i="8"/>
  <c r="H358" i="8"/>
  <c r="H359" i="8"/>
  <c r="H362" i="8"/>
  <c r="H364" i="8"/>
  <c r="H365" i="8"/>
  <c r="H366" i="8"/>
  <c r="H367" i="8"/>
  <c r="H369" i="8"/>
  <c r="H370" i="8"/>
  <c r="H371" i="8"/>
  <c r="H372" i="8"/>
  <c r="H373" i="8"/>
  <c r="K374" i="8"/>
  <c r="H375" i="8"/>
  <c r="I376" i="8"/>
  <c r="H377" i="8"/>
  <c r="H378" i="8"/>
  <c r="H379" i="8"/>
  <c r="H380" i="8"/>
  <c r="H381" i="8"/>
  <c r="J382" i="8"/>
  <c r="H383" i="8"/>
  <c r="J384" i="8"/>
  <c r="J385" i="8"/>
  <c r="H386" i="8"/>
  <c r="J389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Y386" i="4" l="1"/>
  <c r="Y384" i="4"/>
  <c r="Y385" i="4"/>
  <c r="R42" i="4"/>
  <c r="R14" i="4"/>
  <c r="R3" i="4"/>
  <c r="R15" i="4"/>
  <c r="R40" i="4"/>
  <c r="R46" i="4"/>
  <c r="R48" i="4"/>
  <c r="R16" i="4"/>
  <c r="R36" i="4"/>
  <c r="R39" i="4"/>
  <c r="R37" i="4"/>
  <c r="R47" i="4"/>
  <c r="R41" i="4"/>
  <c r="R45" i="4"/>
  <c r="R43" i="4"/>
  <c r="R13" i="4"/>
  <c r="R2" i="4"/>
  <c r="R44" i="4"/>
  <c r="R38" i="4"/>
  <c r="R12" i="4"/>
  <c r="R17" i="4"/>
  <c r="R4" i="4"/>
  <c r="R5" i="4"/>
  <c r="Y135" i="4"/>
  <c r="Y137" i="4"/>
  <c r="Y138" i="4"/>
  <c r="Y133" i="4"/>
  <c r="Y134" i="4"/>
  <c r="Y136" i="4"/>
  <c r="Y167" i="4"/>
  <c r="Y120" i="4"/>
  <c r="Y123" i="4"/>
  <c r="Y139" i="4"/>
  <c r="Y142" i="4"/>
  <c r="Y173" i="4"/>
  <c r="AD85" i="4"/>
  <c r="Y85" i="4"/>
  <c r="R87" i="4"/>
  <c r="AD86" i="4"/>
  <c r="AD87" i="4"/>
  <c r="Y86" i="4"/>
  <c r="R85" i="4"/>
  <c r="Y87" i="4"/>
  <c r="R86" i="4"/>
  <c r="AD111" i="4"/>
  <c r="Y110" i="4"/>
  <c r="Y112" i="4"/>
  <c r="Y111" i="4"/>
  <c r="AD110" i="4"/>
  <c r="AD112" i="4"/>
  <c r="R30" i="4"/>
  <c r="R28" i="4"/>
  <c r="R29" i="4"/>
  <c r="R34" i="4"/>
  <c r="R32" i="4"/>
  <c r="R33" i="4"/>
  <c r="R31" i="4"/>
  <c r="R27" i="4"/>
  <c r="R35" i="4"/>
  <c r="R25" i="4"/>
  <c r="R26" i="4"/>
  <c r="R24" i="4"/>
  <c r="F4" i="5"/>
  <c r="G4" i="5" s="1"/>
  <c r="AD384" i="4"/>
  <c r="AD386" i="4"/>
  <c r="AD385" i="4"/>
  <c r="AP135" i="4"/>
  <c r="AP133" i="4"/>
  <c r="AP134" i="4"/>
  <c r="AP137" i="4"/>
  <c r="AP138" i="4"/>
  <c r="AP136" i="4"/>
  <c r="Y132" i="4"/>
  <c r="Y158" i="4"/>
  <c r="Y166" i="4"/>
  <c r="Y117" i="4"/>
  <c r="Y143" i="4"/>
  <c r="Y169" i="4"/>
  <c r="Y147" i="4"/>
  <c r="Y148" i="4"/>
  <c r="Y146" i="4"/>
  <c r="R79" i="4"/>
  <c r="AD79" i="4"/>
  <c r="Y81" i="4"/>
  <c r="R81" i="4"/>
  <c r="Y79" i="4"/>
  <c r="AD81" i="4"/>
  <c r="AP289" i="4"/>
  <c r="AL289" i="4"/>
  <c r="Y82" i="4"/>
  <c r="R82" i="4"/>
  <c r="AD82" i="4"/>
  <c r="R80" i="4"/>
  <c r="AD80" i="4"/>
  <c r="Y80" i="4"/>
  <c r="AH138" i="4"/>
  <c r="AH137" i="4"/>
  <c r="AH134" i="4"/>
  <c r="AH133" i="4"/>
  <c r="AH135" i="4"/>
  <c r="AH136" i="4"/>
  <c r="AL137" i="4"/>
  <c r="AL135" i="4"/>
  <c r="AL134" i="4"/>
  <c r="AL136" i="4"/>
  <c r="AL133" i="4"/>
  <c r="AL138" i="4"/>
  <c r="Y118" i="4"/>
  <c r="Y155" i="4"/>
  <c r="Y170" i="4"/>
  <c r="R20" i="4"/>
  <c r="R54" i="4"/>
  <c r="R21" i="4"/>
  <c r="R50" i="4"/>
  <c r="R11" i="4"/>
  <c r="R55" i="4"/>
  <c r="R7" i="4"/>
  <c r="R60" i="4"/>
  <c r="R58" i="4"/>
  <c r="R19" i="4"/>
  <c r="R56" i="4"/>
  <c r="R61" i="4"/>
  <c r="R59" i="4"/>
  <c r="R22" i="4"/>
  <c r="R57" i="4"/>
  <c r="R10" i="4"/>
  <c r="R23" i="4"/>
  <c r="R52" i="4"/>
  <c r="R53" i="4"/>
  <c r="R49" i="4"/>
  <c r="R8" i="4"/>
  <c r="R18" i="4"/>
  <c r="R51" i="4"/>
  <c r="R9" i="4"/>
  <c r="R6" i="4"/>
  <c r="Y119" i="4"/>
  <c r="Y124" i="4"/>
  <c r="Y168" i="4"/>
  <c r="Y172" i="4"/>
  <c r="Y129" i="4"/>
  <c r="Y171" i="4"/>
  <c r="AD133" i="4"/>
  <c r="AD135" i="4"/>
  <c r="AD136" i="4"/>
  <c r="AD134" i="4"/>
  <c r="AD137" i="4"/>
  <c r="AD138" i="4"/>
  <c r="F32" i="5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R113" i="4"/>
  <c r="R121" i="4"/>
  <c r="R129" i="4"/>
  <c r="R137" i="4"/>
  <c r="R145" i="4"/>
  <c r="R153" i="4"/>
  <c r="R161" i="4"/>
  <c r="R169" i="4"/>
  <c r="R177" i="4"/>
  <c r="R185" i="4"/>
  <c r="R193" i="4"/>
  <c r="R201" i="4"/>
  <c r="R209" i="4"/>
  <c r="R217" i="4"/>
  <c r="R114" i="4"/>
  <c r="R122" i="4"/>
  <c r="R130" i="4"/>
  <c r="R138" i="4"/>
  <c r="R146" i="4"/>
  <c r="R154" i="4"/>
  <c r="R162" i="4"/>
  <c r="R170" i="4"/>
  <c r="R178" i="4"/>
  <c r="R186" i="4"/>
  <c r="R194" i="4"/>
  <c r="R202" i="4"/>
  <c r="R210" i="4"/>
  <c r="R415" i="4"/>
  <c r="R110" i="4"/>
  <c r="R150" i="4"/>
  <c r="R182" i="4"/>
  <c r="R214" i="4"/>
  <c r="R143" i="4"/>
  <c r="R191" i="4"/>
  <c r="R120" i="4"/>
  <c r="R168" i="4"/>
  <c r="R216" i="4"/>
  <c r="R115" i="4"/>
  <c r="R123" i="4"/>
  <c r="R131" i="4"/>
  <c r="R139" i="4"/>
  <c r="R147" i="4"/>
  <c r="R155" i="4"/>
  <c r="R163" i="4"/>
  <c r="R171" i="4"/>
  <c r="R179" i="4"/>
  <c r="R187" i="4"/>
  <c r="R195" i="4"/>
  <c r="R203" i="4"/>
  <c r="R211" i="4"/>
  <c r="R419" i="4"/>
  <c r="R118" i="4"/>
  <c r="R158" i="4"/>
  <c r="R190" i="4"/>
  <c r="R127" i="4"/>
  <c r="R183" i="4"/>
  <c r="R128" i="4"/>
  <c r="R176" i="4"/>
  <c r="R116" i="4"/>
  <c r="R124" i="4"/>
  <c r="R132" i="4"/>
  <c r="R140" i="4"/>
  <c r="R148" i="4"/>
  <c r="R156" i="4"/>
  <c r="R164" i="4"/>
  <c r="R172" i="4"/>
  <c r="R180" i="4"/>
  <c r="R188" i="4"/>
  <c r="R196" i="4"/>
  <c r="R204" i="4"/>
  <c r="R212" i="4"/>
  <c r="R142" i="4"/>
  <c r="R166" i="4"/>
  <c r="R206" i="4"/>
  <c r="R119" i="4"/>
  <c r="R167" i="4"/>
  <c r="R215" i="4"/>
  <c r="R136" i="4"/>
  <c r="R184" i="4"/>
  <c r="R117" i="4"/>
  <c r="R125" i="4"/>
  <c r="R133" i="4"/>
  <c r="R141" i="4"/>
  <c r="R149" i="4"/>
  <c r="R157" i="4"/>
  <c r="R165" i="4"/>
  <c r="R173" i="4"/>
  <c r="R181" i="4"/>
  <c r="R189" i="4"/>
  <c r="R197" i="4"/>
  <c r="R205" i="4"/>
  <c r="R213" i="4"/>
  <c r="R134" i="4"/>
  <c r="R174" i="4"/>
  <c r="R135" i="4"/>
  <c r="R175" i="4"/>
  <c r="R144" i="4"/>
  <c r="R200" i="4"/>
  <c r="R126" i="4"/>
  <c r="R198" i="4"/>
  <c r="R111" i="4"/>
  <c r="R159" i="4"/>
  <c r="R207" i="4"/>
  <c r="R112" i="4"/>
  <c r="R160" i="4"/>
  <c r="R208" i="4"/>
  <c r="R151" i="4"/>
  <c r="R199" i="4"/>
  <c r="R152" i="4"/>
  <c r="R192" i="4"/>
  <c r="R409" i="4"/>
  <c r="R353" i="4"/>
  <c r="R328" i="4"/>
  <c r="R411" i="4"/>
  <c r="R354" i="4"/>
  <c r="R327" i="4"/>
  <c r="R412" i="4"/>
  <c r="R406" i="4"/>
  <c r="R402" i="4"/>
  <c r="R413" i="4"/>
  <c r="R400" i="4"/>
  <c r="R352" i="4"/>
  <c r="R396" i="4"/>
  <c r="R414" i="4"/>
  <c r="R410" i="4"/>
  <c r="R401" i="4"/>
  <c r="R404" i="4"/>
  <c r="R341" i="4"/>
  <c r="R395" i="4"/>
  <c r="R398" i="4"/>
  <c r="K335" i="8"/>
  <c r="K327" i="8"/>
  <c r="K319" i="8"/>
  <c r="K295" i="8"/>
  <c r="K279" i="8"/>
  <c r="K271" i="8"/>
  <c r="K263" i="8"/>
  <c r="K255" i="8"/>
  <c r="K231" i="8"/>
  <c r="K300" i="8"/>
  <c r="K236" i="8"/>
  <c r="I363" i="8"/>
  <c r="K339" i="8"/>
  <c r="K235" i="8"/>
  <c r="K259" i="8"/>
  <c r="K306" i="8"/>
  <c r="J298" i="8"/>
  <c r="K258" i="8"/>
  <c r="K234" i="8"/>
  <c r="K210" i="8"/>
  <c r="K283" i="8"/>
  <c r="K361" i="8"/>
  <c r="K321" i="8"/>
  <c r="I313" i="8"/>
  <c r="K297" i="8"/>
  <c r="K273" i="8"/>
  <c r="K265" i="8"/>
  <c r="K233" i="8"/>
  <c r="K288" i="8"/>
  <c r="K280" i="8"/>
  <c r="K240" i="8"/>
  <c r="K232" i="8"/>
  <c r="K200" i="8"/>
  <c r="K322" i="8"/>
  <c r="K266" i="8"/>
  <c r="K320" i="8"/>
  <c r="K272" i="8"/>
  <c r="K264" i="8"/>
  <c r="H210" i="8"/>
  <c r="H354" i="8"/>
  <c r="H266" i="8"/>
  <c r="H298" i="8"/>
  <c r="H258" i="8"/>
  <c r="H250" i="8"/>
  <c r="H306" i="8"/>
  <c r="H274" i="8"/>
  <c r="H322" i="8"/>
  <c r="H234" i="8"/>
  <c r="H202" i="8"/>
  <c r="H310" i="8"/>
  <c r="H302" i="8"/>
  <c r="H238" i="8"/>
  <c r="H286" i="8"/>
  <c r="H222" i="8"/>
  <c r="H230" i="8"/>
  <c r="H382" i="8"/>
  <c r="H278" i="8"/>
  <c r="H214" i="8"/>
  <c r="H270" i="8"/>
  <c r="H206" i="8"/>
  <c r="H374" i="8"/>
  <c r="H326" i="8"/>
  <c r="H262" i="8"/>
  <c r="H239" i="8"/>
  <c r="H318" i="8"/>
  <c r="J35" i="9"/>
  <c r="K391" i="8"/>
  <c r="I311" i="8"/>
  <c r="I223" i="8"/>
  <c r="K387" i="8"/>
  <c r="I307" i="8"/>
  <c r="I251" i="8"/>
  <c r="I211" i="8"/>
  <c r="R342" i="4"/>
  <c r="R370" i="4"/>
  <c r="R382" i="4"/>
  <c r="R345" i="4"/>
  <c r="R378" i="4"/>
  <c r="R393" i="4"/>
  <c r="R358" i="4"/>
  <c r="R334" i="4"/>
  <c r="R336" i="4"/>
  <c r="R380" i="4"/>
  <c r="R343" i="4"/>
  <c r="R390" i="4"/>
  <c r="R369" i="4"/>
  <c r="R351" i="4"/>
  <c r="R326" i="4"/>
  <c r="R377" i="4"/>
  <c r="R337" i="4"/>
  <c r="R375" i="4"/>
  <c r="R344" i="4"/>
  <c r="R347" i="4"/>
  <c r="R355" i="4"/>
  <c r="R392" i="4"/>
  <c r="R339" i="4"/>
  <c r="R384" i="4"/>
  <c r="R372" i="4"/>
  <c r="R389" i="4"/>
  <c r="R348" i="4"/>
  <c r="R383" i="4"/>
  <c r="R360" i="4"/>
  <c r="R349" i="4"/>
  <c r="R387" i="4"/>
  <c r="R335" i="4"/>
  <c r="R363" i="4"/>
  <c r="R338" i="4"/>
  <c r="R381" i="4"/>
  <c r="R356" i="4"/>
  <c r="R361" i="4"/>
  <c r="R357" i="4"/>
  <c r="R394" i="4"/>
  <c r="R371" i="4"/>
  <c r="R329" i="4"/>
  <c r="R362" i="4"/>
  <c r="R333" i="4"/>
  <c r="R340" i="4"/>
  <c r="R388" i="4"/>
  <c r="R359" i="4"/>
  <c r="R332" i="4"/>
  <c r="R350" i="4"/>
  <c r="R379" i="4"/>
  <c r="R346" i="4"/>
  <c r="I386" i="8"/>
  <c r="K378" i="8"/>
  <c r="I362" i="8"/>
  <c r="I290" i="8"/>
  <c r="I282" i="8"/>
  <c r="I226" i="8"/>
  <c r="I218" i="8"/>
  <c r="I249" i="8"/>
  <c r="I225" i="8"/>
  <c r="I336" i="8"/>
  <c r="I312" i="8"/>
  <c r="I296" i="8"/>
  <c r="I224" i="8"/>
  <c r="H335" i="8"/>
  <c r="H295" i="8"/>
  <c r="H255" i="8"/>
  <c r="H215" i="8"/>
  <c r="H311" i="8"/>
  <c r="H271" i="8"/>
  <c r="H231" i="8"/>
  <c r="H263" i="8"/>
  <c r="H327" i="8"/>
  <c r="H223" i="8"/>
  <c r="H319" i="8"/>
  <c r="H279" i="8"/>
  <c r="I368" i="8"/>
  <c r="J228" i="8"/>
  <c r="H236" i="8"/>
  <c r="H300" i="8"/>
  <c r="I262" i="8"/>
  <c r="H385" i="8"/>
  <c r="H321" i="8"/>
  <c r="H249" i="8"/>
  <c r="K268" i="8"/>
  <c r="I239" i="8"/>
  <c r="K260" i="8"/>
  <c r="I221" i="8"/>
  <c r="K241" i="8"/>
  <c r="H361" i="8"/>
  <c r="H273" i="8"/>
  <c r="H233" i="8"/>
  <c r="H217" i="8"/>
  <c r="I213" i="8"/>
  <c r="H313" i="8"/>
  <c r="I385" i="8"/>
  <c r="K376" i="8"/>
  <c r="K217" i="8"/>
  <c r="K205" i="8"/>
  <c r="J313" i="8"/>
  <c r="H297" i="8"/>
  <c r="H265" i="8"/>
  <c r="H225" i="8"/>
  <c r="J292" i="8"/>
  <c r="K275" i="8"/>
  <c r="H307" i="8"/>
  <c r="H283" i="8"/>
  <c r="H211" i="8"/>
  <c r="I384" i="8"/>
  <c r="I323" i="8"/>
  <c r="I301" i="8"/>
  <c r="I274" i="8"/>
  <c r="I228" i="8"/>
  <c r="I220" i="8"/>
  <c r="I212" i="8"/>
  <c r="K385" i="8"/>
  <c r="J376" i="8"/>
  <c r="K274" i="8"/>
  <c r="K267" i="8"/>
  <c r="J260" i="8"/>
  <c r="J217" i="8"/>
  <c r="K204" i="8"/>
  <c r="H235" i="8"/>
  <c r="I382" i="8"/>
  <c r="I299" i="8"/>
  <c r="I227" i="8"/>
  <c r="I219" i="8"/>
  <c r="K325" i="8"/>
  <c r="K239" i="8"/>
  <c r="K216" i="8"/>
  <c r="J204" i="8"/>
  <c r="H363" i="8"/>
  <c r="H339" i="8"/>
  <c r="I317" i="8"/>
  <c r="I261" i="8"/>
  <c r="I204" i="8"/>
  <c r="K384" i="8"/>
  <c r="J363" i="8"/>
  <c r="K324" i="8"/>
  <c r="J216" i="8"/>
  <c r="K203" i="8"/>
  <c r="J265" i="8"/>
  <c r="K334" i="8"/>
  <c r="J229" i="8"/>
  <c r="J283" i="8"/>
  <c r="I293" i="8"/>
  <c r="I252" i="8"/>
  <c r="K298" i="8"/>
  <c r="K215" i="8"/>
  <c r="J203" i="8"/>
  <c r="K344" i="8"/>
  <c r="I319" i="8"/>
  <c r="J353" i="8"/>
  <c r="I231" i="8"/>
  <c r="H251" i="8"/>
  <c r="I292" i="8"/>
  <c r="K382" i="8"/>
  <c r="K253" i="8"/>
  <c r="K237" i="8"/>
  <c r="K229" i="8"/>
  <c r="J215" i="8"/>
  <c r="I389" i="8"/>
  <c r="I250" i="8"/>
  <c r="K389" i="8"/>
  <c r="K262" i="8"/>
  <c r="K250" i="8"/>
  <c r="K221" i="8"/>
  <c r="J352" i="8"/>
  <c r="K368" i="8"/>
  <c r="I254" i="8"/>
  <c r="I285" i="8"/>
  <c r="K333" i="8"/>
  <c r="K276" i="8"/>
  <c r="K269" i="8"/>
  <c r="J221" i="8"/>
  <c r="I329" i="8"/>
  <c r="J362" i="8"/>
  <c r="J285" i="8"/>
  <c r="I369" i="8"/>
  <c r="R289" i="4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R368" i="4"/>
  <c r="R325" i="4"/>
  <c r="R330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31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23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R272" i="4"/>
  <c r="K292" i="8"/>
  <c r="I338" i="8"/>
  <c r="J391" i="8"/>
  <c r="J374" i="8"/>
  <c r="J207" i="8"/>
  <c r="I337" i="8"/>
  <c r="J387" i="8"/>
  <c r="J378" i="8"/>
  <c r="J305" i="8"/>
  <c r="J277" i="8"/>
  <c r="K201" i="8"/>
  <c r="K314" i="8"/>
  <c r="J284" i="8"/>
  <c r="K366" i="8"/>
  <c r="K294" i="8"/>
  <c r="I35" i="9"/>
  <c r="K309" i="8"/>
  <c r="I327" i="8"/>
  <c r="I253" i="8"/>
  <c r="I229" i="8"/>
  <c r="I361" i="8"/>
  <c r="I297" i="8"/>
  <c r="I268" i="8"/>
  <c r="I200" i="8"/>
  <c r="I283" i="8"/>
  <c r="I238" i="8"/>
  <c r="I237" i="8"/>
  <c r="I271" i="8"/>
  <c r="I230" i="8"/>
  <c r="K287" i="8"/>
  <c r="K254" i="8"/>
  <c r="I339" i="8"/>
  <c r="I236" i="8"/>
  <c r="J383" i="8"/>
  <c r="K356" i="8"/>
  <c r="J334" i="8"/>
  <c r="K308" i="8"/>
  <c r="I324" i="8"/>
  <c r="I310" i="8"/>
  <c r="I263" i="8"/>
  <c r="I295" i="8"/>
  <c r="I280" i="8"/>
  <c r="I235" i="8"/>
  <c r="K355" i="8"/>
  <c r="I306" i="8"/>
  <c r="I279" i="8"/>
  <c r="I234" i="8"/>
  <c r="I210" i="8"/>
  <c r="K354" i="8"/>
  <c r="K316" i="8"/>
  <c r="K293" i="8"/>
  <c r="J245" i="8"/>
  <c r="K209" i="8"/>
  <c r="I278" i="8"/>
  <c r="I259" i="8"/>
  <c r="I241" i="8"/>
  <c r="I233" i="8"/>
  <c r="I206" i="8"/>
  <c r="J381" i="8"/>
  <c r="J371" i="8"/>
  <c r="J315" i="8"/>
  <c r="J303" i="8"/>
  <c r="K208" i="8"/>
  <c r="K202" i="8"/>
  <c r="I335" i="8"/>
  <c r="I276" i="8"/>
  <c r="I258" i="8"/>
  <c r="I240" i="8"/>
  <c r="I232" i="8"/>
  <c r="I205" i="8"/>
  <c r="J380" i="8"/>
  <c r="K343" i="8"/>
  <c r="K256" i="8"/>
  <c r="I333" i="8"/>
  <c r="I300" i="8"/>
  <c r="I288" i="8"/>
  <c r="I255" i="8"/>
  <c r="K342" i="8"/>
  <c r="I316" i="8"/>
  <c r="K365" i="8"/>
  <c r="K304" i="8"/>
  <c r="J291" i="8"/>
  <c r="J281" i="8"/>
  <c r="K199" i="8"/>
  <c r="I287" i="8"/>
  <c r="I256" i="8"/>
  <c r="I209" i="8"/>
  <c r="K379" i="8"/>
  <c r="K370" i="8"/>
  <c r="J289" i="8"/>
  <c r="J248" i="8"/>
  <c r="I309" i="8"/>
  <c r="I208" i="8"/>
  <c r="K369" i="8"/>
  <c r="J257" i="8"/>
  <c r="J246" i="8"/>
  <c r="J240" i="8"/>
  <c r="I308" i="8"/>
  <c r="K367" i="8"/>
  <c r="K332" i="8"/>
  <c r="K340" i="8"/>
  <c r="K351" i="8"/>
  <c r="I375" i="8"/>
  <c r="K350" i="8"/>
  <c r="K359" i="8"/>
  <c r="K348" i="8"/>
  <c r="K364" i="8"/>
  <c r="K358" i="8"/>
  <c r="K347" i="8"/>
  <c r="J320" i="8"/>
  <c r="I260" i="8"/>
  <c r="I387" i="8"/>
  <c r="K357" i="8"/>
  <c r="K349" i="8"/>
  <c r="K341" i="8"/>
  <c r="J247" i="8"/>
  <c r="K245" i="8"/>
  <c r="I331" i="8"/>
  <c r="K346" i="8"/>
  <c r="K303" i="8"/>
  <c r="J205" i="8"/>
  <c r="J200" i="8"/>
  <c r="J232" i="8"/>
  <c r="I330" i="8"/>
  <c r="K345" i="8"/>
  <c r="J236" i="8"/>
  <c r="J325" i="8"/>
  <c r="K383" i="8"/>
  <c r="K360" i="8"/>
  <c r="H35" i="9"/>
  <c r="I374" i="8"/>
  <c r="J333" i="8"/>
  <c r="J310" i="8"/>
  <c r="J295" i="8"/>
  <c r="J288" i="8"/>
  <c r="J276" i="8"/>
  <c r="J272" i="8"/>
  <c r="J268" i="8"/>
  <c r="J264" i="8"/>
  <c r="J259" i="8"/>
  <c r="J210" i="8"/>
  <c r="J319" i="8"/>
  <c r="J253" i="8"/>
  <c r="J235" i="8"/>
  <c r="I373" i="8"/>
  <c r="J324" i="8"/>
  <c r="J280" i="8"/>
  <c r="K244" i="8"/>
  <c r="J231" i="8"/>
  <c r="I392" i="8"/>
  <c r="I372" i="8"/>
  <c r="J361" i="8"/>
  <c r="K353" i="8"/>
  <c r="J339" i="8"/>
  <c r="J300" i="8"/>
  <c r="J275" i="8"/>
  <c r="J271" i="8"/>
  <c r="J267" i="8"/>
  <c r="J263" i="8"/>
  <c r="J258" i="8"/>
  <c r="K243" i="8"/>
  <c r="I391" i="8"/>
  <c r="K381" i="8"/>
  <c r="J327" i="8"/>
  <c r="J322" i="8"/>
  <c r="K315" i="8"/>
  <c r="J279" i="8"/>
  <c r="K242" i="8"/>
  <c r="J238" i="8"/>
  <c r="J234" i="8"/>
  <c r="J230" i="8"/>
  <c r="I203" i="8"/>
  <c r="J335" i="8"/>
  <c r="J266" i="8"/>
  <c r="I378" i="8"/>
  <c r="J306" i="8"/>
  <c r="J270" i="8"/>
  <c r="I377" i="8"/>
  <c r="K380" i="8"/>
  <c r="J326" i="8"/>
  <c r="J321" i="8"/>
  <c r="J278" i="8"/>
  <c r="J241" i="8"/>
  <c r="J237" i="8"/>
  <c r="J233" i="8"/>
  <c r="J206" i="8"/>
  <c r="I390" i="8"/>
  <c r="I388" i="8"/>
  <c r="I298" i="8"/>
  <c r="K371" i="8"/>
  <c r="J297" i="8"/>
  <c r="J273" i="8"/>
  <c r="J269" i="8"/>
  <c r="J255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K392" i="8"/>
  <c r="K388" i="8"/>
  <c r="K375" i="8"/>
  <c r="J317" i="8"/>
  <c r="J311" i="8"/>
  <c r="J299" i="8"/>
  <c r="J249" i="8"/>
  <c r="J223" i="8"/>
  <c r="J211" i="8"/>
  <c r="I379" i="8"/>
  <c r="I370" i="8"/>
  <c r="I332" i="8"/>
  <c r="J392" i="8"/>
  <c r="J388" i="8"/>
  <c r="J375" i="8"/>
  <c r="K363" i="8"/>
  <c r="J222" i="8"/>
  <c r="I367" i="8"/>
  <c r="K390" i="8"/>
  <c r="J386" i="8"/>
  <c r="K373" i="8"/>
  <c r="J302" i="8"/>
  <c r="J252" i="8"/>
  <c r="J227" i="8"/>
  <c r="J220" i="8"/>
  <c r="K377" i="8"/>
  <c r="I366" i="8"/>
  <c r="I314" i="8"/>
  <c r="I286" i="8"/>
  <c r="I201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I365" i="8"/>
  <c r="I304" i="8"/>
  <c r="J336" i="8"/>
  <c r="J323" i="8"/>
  <c r="J261" i="8"/>
  <c r="J225" i="8"/>
  <c r="J218" i="8"/>
  <c r="J213" i="8"/>
  <c r="I294" i="8"/>
  <c r="I199" i="8"/>
  <c r="J318" i="8"/>
  <c r="J312" i="8"/>
  <c r="J282" i="8"/>
  <c r="J224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J208" i="8"/>
  <c r="J256" i="8"/>
  <c r="J308" i="8"/>
  <c r="J316" i="8"/>
  <c r="J209" i="8"/>
  <c r="J202" i="8"/>
  <c r="J287" i="8"/>
  <c r="K277" i="8"/>
  <c r="K305" i="8"/>
  <c r="I380" i="8"/>
  <c r="I303" i="8"/>
  <c r="I383" i="8"/>
  <c r="K284" i="8"/>
  <c r="K257" i="8"/>
  <c r="K281" i="8"/>
  <c r="K289" i="8"/>
  <c r="J293" i="8"/>
  <c r="J309" i="8"/>
  <c r="J254" i="8"/>
  <c r="J354" i="8"/>
  <c r="I355" i="8"/>
  <c r="K318" i="8"/>
  <c r="K307" i="8"/>
  <c r="K302" i="8"/>
  <c r="K219" i="8"/>
  <c r="J328" i="8"/>
  <c r="J329" i="8"/>
  <c r="J337" i="8"/>
  <c r="J330" i="8"/>
  <c r="J338" i="8"/>
  <c r="J331" i="8"/>
  <c r="I277" i="8"/>
  <c r="J304" i="8"/>
  <c r="J332" i="8"/>
  <c r="J201" i="8"/>
  <c r="J294" i="8"/>
  <c r="J314" i="8"/>
  <c r="J199" i="8"/>
  <c r="I353" i="8"/>
  <c r="K362" i="8"/>
  <c r="K291" i="8"/>
  <c r="K218" i="8"/>
  <c r="K214" i="8"/>
  <c r="I246" i="8"/>
  <c r="I247" i="8"/>
  <c r="I248" i="8"/>
  <c r="I352" i="8"/>
  <c r="J368" i="8"/>
  <c r="J365" i="8"/>
  <c r="J369" i="8"/>
  <c r="J366" i="8"/>
  <c r="J370" i="8"/>
  <c r="J367" i="8"/>
  <c r="J379" i="8"/>
  <c r="K312" i="8"/>
  <c r="K249" i="8"/>
  <c r="I257" i="8"/>
  <c r="K227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285" i="8"/>
  <c r="I345" i="8"/>
  <c r="I315" i="8"/>
  <c r="I281" i="8"/>
  <c r="I243" i="8"/>
  <c r="K290" i="8"/>
  <c r="K247" i="8"/>
  <c r="K207" i="8"/>
  <c r="J286" i="8"/>
  <c r="I284" i="8"/>
  <c r="I207" i="8"/>
  <c r="I289" i="8"/>
  <c r="K226" i="8"/>
  <c r="K252" i="8"/>
  <c r="K296" i="8"/>
  <c r="I371" i="8"/>
  <c r="I305" i="8"/>
  <c r="K323" i="8"/>
  <c r="K251" i="8"/>
  <c r="K246" i="8"/>
  <c r="K211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R70" i="4" s="1"/>
  <c r="F8" i="8"/>
  <c r="D9" i="8"/>
  <c r="E9" i="8"/>
  <c r="F9" i="8"/>
  <c r="D10" i="8"/>
  <c r="E10" i="8"/>
  <c r="S74" i="4" s="1"/>
  <c r="R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R68" i="4" s="1"/>
  <c r="F14" i="8"/>
  <c r="D15" i="8"/>
  <c r="E15" i="8"/>
  <c r="F15" i="8"/>
  <c r="D16" i="8"/>
  <c r="E16" i="8"/>
  <c r="S63" i="4" s="1"/>
  <c r="R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R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R66" i="4" s="1"/>
  <c r="F24" i="8"/>
  <c r="D25" i="8"/>
  <c r="E25" i="8"/>
  <c r="AE73" i="4" s="1"/>
  <c r="AD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E66" i="4" s="1"/>
  <c r="AD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E68" i="4" s="1"/>
  <c r="AD68" i="4" s="1"/>
  <c r="F49" i="8"/>
  <c r="D50" i="8"/>
  <c r="E50" i="8"/>
  <c r="F50" i="8"/>
  <c r="D51" i="8"/>
  <c r="E51" i="8"/>
  <c r="F51" i="8"/>
  <c r="D52" i="8"/>
  <c r="E52" i="8"/>
  <c r="AE74" i="4" s="1"/>
  <c r="AD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R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E64" i="4" s="1"/>
  <c r="AD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E62" i="4" s="1"/>
  <c r="AD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E70" i="4" s="1"/>
  <c r="AD70" i="4" s="1"/>
  <c r="F78" i="8"/>
  <c r="D79" i="8"/>
  <c r="E79" i="8"/>
  <c r="AE65" i="4" s="1"/>
  <c r="AD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R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E77" i="4" s="1"/>
  <c r="AD77" i="4" s="1"/>
  <c r="F90" i="8"/>
  <c r="D91" i="8"/>
  <c r="E91" i="8"/>
  <c r="F91" i="8"/>
  <c r="D92" i="8"/>
  <c r="E92" i="8"/>
  <c r="F92" i="8"/>
  <c r="D93" i="8"/>
  <c r="E93" i="8"/>
  <c r="F93" i="8"/>
  <c r="D94" i="8"/>
  <c r="E94" i="8"/>
  <c r="AE67" i="4" s="1"/>
  <c r="AD67" i="4" s="1"/>
  <c r="F94" i="8"/>
  <c r="D95" i="8"/>
  <c r="E95" i="8"/>
  <c r="F95" i="8"/>
  <c r="D96" i="8"/>
  <c r="E96" i="8"/>
  <c r="AE78" i="4" s="1"/>
  <c r="AD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Z67" i="4" s="1"/>
  <c r="Y67" i="4" s="1"/>
  <c r="F102" i="8"/>
  <c r="D103" i="8"/>
  <c r="E103" i="8"/>
  <c r="F103" i="8"/>
  <c r="D104" i="8"/>
  <c r="E104" i="8"/>
  <c r="Z77" i="4" s="1"/>
  <c r="Y77" i="4" s="1"/>
  <c r="F104" i="8"/>
  <c r="D105" i="8"/>
  <c r="E105" i="8"/>
  <c r="F105" i="8"/>
  <c r="D106" i="8"/>
  <c r="E106" i="8"/>
  <c r="Z78" i="4" s="1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E75" i="4" s="1"/>
  <c r="AD75" i="4" s="1"/>
  <c r="F112" i="8"/>
  <c r="D113" i="8"/>
  <c r="E113" i="8"/>
  <c r="F113" i="8"/>
  <c r="D114" i="8"/>
  <c r="E114" i="8"/>
  <c r="AE76" i="4" s="1"/>
  <c r="AD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E69" i="4" s="1"/>
  <c r="AD69" i="4" s="1"/>
  <c r="F119" i="8"/>
  <c r="D120" i="8"/>
  <c r="E120" i="8"/>
  <c r="F120" i="8"/>
  <c r="D121" i="8"/>
  <c r="E121" i="8"/>
  <c r="F121" i="8"/>
  <c r="D122" i="8"/>
  <c r="E122" i="8"/>
  <c r="Z64" i="4" s="1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R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Z75" i="4" s="1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Z68" i="4" s="1"/>
  <c r="Y68" i="4" s="1"/>
  <c r="F149" i="8"/>
  <c r="D150" i="8"/>
  <c r="E150" i="8"/>
  <c r="F150" i="8"/>
  <c r="D151" i="8"/>
  <c r="E151" i="8"/>
  <c r="F151" i="8"/>
  <c r="D152" i="8"/>
  <c r="E152" i="8"/>
  <c r="Z65" i="4" s="1"/>
  <c r="Y65" i="4" s="1"/>
  <c r="F152" i="8"/>
  <c r="D153" i="8"/>
  <c r="E153" i="8"/>
  <c r="F153" i="8"/>
  <c r="D154" i="8"/>
  <c r="E154" i="8"/>
  <c r="F154" i="8"/>
  <c r="D155" i="8"/>
  <c r="E155" i="8"/>
  <c r="Z74" i="4" s="1"/>
  <c r="Y74" i="4" s="1"/>
  <c r="F155" i="8"/>
  <c r="D156" i="8"/>
  <c r="E156" i="8"/>
  <c r="S78" i="4" s="1"/>
  <c r="R78" i="4" s="1"/>
  <c r="F156" i="8"/>
  <c r="D157" i="8"/>
  <c r="E157" i="8"/>
  <c r="Z69" i="4" s="1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Z76" i="4" s="1"/>
  <c r="Y76" i="4" s="1"/>
  <c r="F162" i="8"/>
  <c r="D163" i="8"/>
  <c r="E163" i="8"/>
  <c r="F163" i="8"/>
  <c r="D164" i="8"/>
  <c r="E164" i="8"/>
  <c r="F164" i="8"/>
  <c r="D165" i="8"/>
  <c r="E165" i="8"/>
  <c r="Z66" i="4" s="1"/>
  <c r="Y66" i="4" s="1"/>
  <c r="F165" i="8"/>
  <c r="D166" i="8"/>
  <c r="E166" i="8"/>
  <c r="Z73" i="4" s="1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Z63" i="4" s="1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Z70" i="4" s="1"/>
  <c r="Y70" i="4" s="1"/>
  <c r="F175" i="8"/>
  <c r="D176" i="8"/>
  <c r="E176" i="8"/>
  <c r="F176" i="8"/>
  <c r="D177" i="8"/>
  <c r="E177" i="8"/>
  <c r="Z62" i="4" s="1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E63" i="4" s="1"/>
  <c r="AD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R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W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R69" i="4" s="1"/>
  <c r="F35" i="8"/>
  <c r="D36" i="8"/>
  <c r="E36" i="8"/>
  <c r="S75" i="4" s="1"/>
  <c r="R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R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R62" i="4" s="1"/>
  <c r="AU235" i="4" l="1"/>
  <c r="AU126" i="4"/>
  <c r="AU144" i="4"/>
  <c r="AU156" i="4"/>
  <c r="AU408" i="4"/>
  <c r="AU292" i="4"/>
  <c r="AU224" i="4"/>
  <c r="AU293" i="4"/>
  <c r="AU245" i="4"/>
  <c r="AU222" i="4"/>
  <c r="AU330" i="4"/>
  <c r="AU48" i="4"/>
  <c r="AU59" i="4"/>
  <c r="AU418" i="4"/>
  <c r="AU286" i="4"/>
  <c r="AU229" i="4"/>
  <c r="AU363" i="4"/>
  <c r="AU152" i="4"/>
  <c r="AU10" i="4"/>
  <c r="AU44" i="4"/>
  <c r="AU26" i="4"/>
  <c r="AU165" i="4"/>
  <c r="AU57" i="4"/>
  <c r="AU212" i="4"/>
  <c r="AU40" i="4"/>
  <c r="AU176" i="4"/>
  <c r="AU190" i="4"/>
  <c r="AU195" i="4"/>
  <c r="AU131" i="4"/>
  <c r="AU11" i="4"/>
  <c r="AU154" i="4"/>
  <c r="AU46" i="4"/>
  <c r="AU161" i="4"/>
  <c r="AU53" i="4"/>
  <c r="AU3" i="4"/>
  <c r="AU203" i="4"/>
  <c r="AU54" i="4"/>
  <c r="AU61" i="4"/>
  <c r="AU305" i="4"/>
  <c r="AU299" i="4"/>
  <c r="AU277" i="4"/>
  <c r="AU325" i="4"/>
  <c r="AU379" i="4"/>
  <c r="AU329" i="4"/>
  <c r="AU337" i="4"/>
  <c r="AU342" i="4"/>
  <c r="AU228" i="4"/>
  <c r="AU284" i="4"/>
  <c r="AU232" i="4"/>
  <c r="AU331" i="4"/>
  <c r="AU290" i="4"/>
  <c r="AU256" i="4"/>
  <c r="AU255" i="4"/>
  <c r="AU314" i="4"/>
  <c r="AU350" i="4"/>
  <c r="AU335" i="4"/>
  <c r="AU60" i="4"/>
  <c r="AU207" i="4"/>
  <c r="AU175" i="4"/>
  <c r="AU157" i="4"/>
  <c r="AU49" i="4"/>
  <c r="AU204" i="4"/>
  <c r="AU140" i="4"/>
  <c r="AU32" i="4"/>
  <c r="AU128" i="4"/>
  <c r="AU187" i="4"/>
  <c r="AU15" i="4"/>
  <c r="AU28" i="4"/>
  <c r="AU210" i="4"/>
  <c r="AU38" i="4"/>
  <c r="AU217" i="4"/>
  <c r="AU153" i="4"/>
  <c r="AU45" i="4"/>
  <c r="AU279" i="4"/>
  <c r="AU302" i="4"/>
  <c r="AU389" i="4"/>
  <c r="AU370" i="4"/>
  <c r="AU192" i="4"/>
  <c r="AU58" i="4"/>
  <c r="AU173" i="4"/>
  <c r="AU215" i="4"/>
  <c r="AU31" i="4"/>
  <c r="AU162" i="4"/>
  <c r="AU272" i="4"/>
  <c r="AU226" i="4"/>
  <c r="AU243" i="4"/>
  <c r="AU300" i="4"/>
  <c r="AU230" i="4"/>
  <c r="AU223" i="4"/>
  <c r="AU240" i="4"/>
  <c r="AU250" i="4"/>
  <c r="AU405" i="4"/>
  <c r="AU372" i="4"/>
  <c r="AU336" i="4"/>
  <c r="AU283" i="4"/>
  <c r="AU365" i="4"/>
  <c r="AU267" i="4"/>
  <c r="AU246" i="4"/>
  <c r="AU309" i="4"/>
  <c r="AU368" i="4"/>
  <c r="AU297" i="4"/>
  <c r="AU371" i="4"/>
  <c r="AU377" i="4"/>
  <c r="AU334" i="4"/>
  <c r="AU291" i="4"/>
  <c r="AU310" i="4"/>
  <c r="AU221" i="4"/>
  <c r="AU308" i="4"/>
  <c r="AU252" i="4"/>
  <c r="AU422" i="4"/>
  <c r="AU251" i="4"/>
  <c r="AU254" i="4"/>
  <c r="AU391" i="4"/>
  <c r="AU271" i="4"/>
  <c r="AU257" i="4"/>
  <c r="AU294" i="4"/>
  <c r="AU276" i="4"/>
  <c r="AU275" i="4"/>
  <c r="AU282" i="4"/>
  <c r="AU332" i="4"/>
  <c r="AU394" i="4"/>
  <c r="AU387" i="4"/>
  <c r="AU339" i="4"/>
  <c r="AU326" i="4"/>
  <c r="AU358" i="4"/>
  <c r="AU12" i="4"/>
  <c r="AU159" i="4"/>
  <c r="AU213" i="4"/>
  <c r="AU149" i="4"/>
  <c r="AU41" i="4"/>
  <c r="AU184" i="4"/>
  <c r="AU27" i="4"/>
  <c r="AU196" i="4"/>
  <c r="AU24" i="4"/>
  <c r="AU36" i="4"/>
  <c r="AU118" i="4"/>
  <c r="AU179" i="4"/>
  <c r="AU115" i="4"/>
  <c r="AU7" i="4"/>
  <c r="AU214" i="4"/>
  <c r="AU202" i="4"/>
  <c r="AU30" i="4"/>
  <c r="AU209" i="4"/>
  <c r="AU145" i="4"/>
  <c r="AU37" i="4"/>
  <c r="AU313" i="4"/>
  <c r="AU227" i="4"/>
  <c r="AU236" i="4"/>
  <c r="AU285" i="4"/>
  <c r="AU33" i="4"/>
  <c r="AU206" i="4"/>
  <c r="AU124" i="4"/>
  <c r="AU42" i="4"/>
  <c r="AU182" i="4"/>
  <c r="AU194" i="4"/>
  <c r="AU130" i="4"/>
  <c r="AU201" i="4"/>
  <c r="AU29" i="4"/>
  <c r="AU241" i="4"/>
  <c r="AU295" i="4"/>
  <c r="AU315" i="4"/>
  <c r="AU249" i="4"/>
  <c r="AU273" i="4"/>
  <c r="AU357" i="4"/>
  <c r="AU208" i="4"/>
  <c r="AU205" i="4"/>
  <c r="AU141" i="4"/>
  <c r="AU316" i="4"/>
  <c r="AU263" i="4"/>
  <c r="AU247" i="4"/>
  <c r="AU262" i="4"/>
  <c r="AU266" i="4"/>
  <c r="AU388" i="4"/>
  <c r="AU360" i="4"/>
  <c r="AU378" i="4"/>
  <c r="AU199" i="4"/>
  <c r="AU160" i="4"/>
  <c r="AU197" i="4"/>
  <c r="AU25" i="4"/>
  <c r="AU52" i="4"/>
  <c r="AU180" i="4"/>
  <c r="AU116" i="4"/>
  <c r="AU8" i="4"/>
  <c r="AU183" i="4"/>
  <c r="AU163" i="4"/>
  <c r="AU55" i="4"/>
  <c r="AU150" i="4"/>
  <c r="AU186" i="4"/>
  <c r="AU122" i="4"/>
  <c r="AU14" i="4"/>
  <c r="AU193" i="4"/>
  <c r="AU269" i="4"/>
  <c r="AU323" i="4"/>
  <c r="AU375" i="4"/>
  <c r="AU303" i="4"/>
  <c r="AU274" i="4"/>
  <c r="AU298" i="4"/>
  <c r="AU301" i="4"/>
  <c r="AU376" i="4"/>
  <c r="AU349" i="4"/>
  <c r="AU35" i="4"/>
  <c r="AU16" i="4"/>
  <c r="AU225" i="4"/>
  <c r="AU296" i="4"/>
  <c r="AU264" i="4"/>
  <c r="AU268" i="4"/>
  <c r="AU278" i="4"/>
  <c r="AU270" i="4"/>
  <c r="AU369" i="4"/>
  <c r="AU265" i="4"/>
  <c r="AU248" i="4"/>
  <c r="AU261" i="4"/>
  <c r="AU260" i="4"/>
  <c r="AU281" i="4"/>
  <c r="AU234" i="4"/>
  <c r="AU220" i="4"/>
  <c r="AU244" i="4"/>
  <c r="AU364" i="4"/>
  <c r="AU307" i="4"/>
  <c r="AU306" i="4"/>
  <c r="AU340" i="4"/>
  <c r="AU356" i="4"/>
  <c r="AU383" i="4"/>
  <c r="AU347" i="4"/>
  <c r="AU390" i="4"/>
  <c r="AU345" i="4"/>
  <c r="AU151" i="4"/>
  <c r="AU174" i="4"/>
  <c r="AU189" i="4"/>
  <c r="AU125" i="4"/>
  <c r="AU17" i="4"/>
  <c r="AU4" i="4"/>
  <c r="AU127" i="4"/>
  <c r="AU47" i="4"/>
  <c r="AU191" i="4"/>
  <c r="AU178" i="4"/>
  <c r="AU114" i="4"/>
  <c r="AU6" i="4"/>
  <c r="AU185" i="4"/>
  <c r="AU121" i="4"/>
  <c r="AU13" i="4"/>
  <c r="AU242" i="4"/>
  <c r="AU346" i="4"/>
  <c r="AU362" i="4"/>
  <c r="AU338" i="4"/>
  <c r="AU380" i="4"/>
  <c r="AU259" i="4"/>
  <c r="AU407" i="4"/>
  <c r="AU304" i="4"/>
  <c r="AU253" i="4"/>
  <c r="AU359" i="4"/>
  <c r="AU392" i="4"/>
  <c r="AU351" i="4"/>
  <c r="AU393" i="4"/>
  <c r="AU188" i="4"/>
  <c r="AU317" i="4"/>
  <c r="AU366" i="4"/>
  <c r="AU397" i="4"/>
  <c r="AU399" i="4"/>
  <c r="AU361" i="4"/>
  <c r="AU355" i="4"/>
  <c r="AU417" i="4"/>
  <c r="AU288" i="4"/>
  <c r="AU324" i="4"/>
  <c r="AU403" i="4"/>
  <c r="AU421" i="4"/>
  <c r="AU420" i="4"/>
  <c r="AU231" i="4"/>
  <c r="AU239" i="4"/>
  <c r="AU280" i="4"/>
  <c r="AU416" i="4"/>
  <c r="AU311" i="4"/>
  <c r="AU258" i="4"/>
  <c r="AU238" i="4"/>
  <c r="AU219" i="4"/>
  <c r="AU233" i="4"/>
  <c r="AU367" i="4"/>
  <c r="AU312" i="4"/>
  <c r="AU237" i="4"/>
  <c r="AU287" i="4"/>
  <c r="AU333" i="4"/>
  <c r="AU381" i="4"/>
  <c r="AU348" i="4"/>
  <c r="AU344" i="4"/>
  <c r="AU343" i="4"/>
  <c r="AU382" i="4"/>
  <c r="AU51" i="4"/>
  <c r="AU198" i="4"/>
  <c r="AU200" i="4"/>
  <c r="AU181" i="4"/>
  <c r="AU9" i="4"/>
  <c r="AU50" i="4"/>
  <c r="AU164" i="4"/>
  <c r="AU56" i="4"/>
  <c r="AU43" i="4"/>
  <c r="AU211" i="4"/>
  <c r="AU39" i="4"/>
  <c r="AU216" i="4"/>
  <c r="AU34" i="4"/>
  <c r="AU177" i="4"/>
  <c r="AU113" i="4"/>
  <c r="AU5" i="4"/>
  <c r="AU158" i="4"/>
  <c r="AU119" i="4"/>
  <c r="AU166" i="4"/>
  <c r="AU142" i="4"/>
  <c r="AU111" i="4"/>
  <c r="AU117" i="4"/>
  <c r="AU147" i="4"/>
  <c r="AU172" i="4"/>
  <c r="AU384" i="4"/>
  <c r="AU289" i="4"/>
  <c r="AU386" i="4"/>
  <c r="AU136" i="4"/>
  <c r="AU171" i="4"/>
  <c r="AU87" i="4"/>
  <c r="AU129" i="4"/>
  <c r="AU112" i="4"/>
  <c r="AU398" i="4"/>
  <c r="AU352" i="4"/>
  <c r="AU411" i="4"/>
  <c r="AU80" i="4"/>
  <c r="AU22" i="4"/>
  <c r="AU137" i="4"/>
  <c r="AU133" i="4"/>
  <c r="AU85" i="4"/>
  <c r="AU341" i="4"/>
  <c r="AU413" i="4"/>
  <c r="AU353" i="4"/>
  <c r="AU81" i="4"/>
  <c r="AU419" i="4"/>
  <c r="AU155" i="4"/>
  <c r="AU110" i="4"/>
  <c r="AU400" i="4"/>
  <c r="AU328" i="4"/>
  <c r="AU21" i="4"/>
  <c r="AU404" i="4"/>
  <c r="AU402" i="4"/>
  <c r="AU409" i="4"/>
  <c r="AU20" i="4"/>
  <c r="AU134" i="4"/>
  <c r="AU143" i="4"/>
  <c r="AU170" i="4"/>
  <c r="AU79" i="4"/>
  <c r="AU86" i="4"/>
  <c r="AU401" i="4"/>
  <c r="AU406" i="4"/>
  <c r="AU82" i="4"/>
  <c r="AU18" i="4"/>
  <c r="AU139" i="4"/>
  <c r="AU168" i="4"/>
  <c r="AU169" i="4"/>
  <c r="AU410" i="4"/>
  <c r="AU412" i="4"/>
  <c r="AU167" i="4"/>
  <c r="AU148" i="4"/>
  <c r="AU23" i="4"/>
  <c r="AU120" i="4"/>
  <c r="AU415" i="4"/>
  <c r="AU19" i="4"/>
  <c r="AU414" i="4"/>
  <c r="AU327" i="4"/>
  <c r="AU123" i="4"/>
  <c r="AU146" i="4"/>
  <c r="AU395" i="4"/>
  <c r="AU385" i="4"/>
  <c r="AU396" i="4"/>
  <c r="AU354" i="4"/>
  <c r="AU135" i="4"/>
  <c r="AU132" i="4"/>
  <c r="AU138" i="4"/>
  <c r="AW73" i="4"/>
  <c r="AW75" i="4"/>
  <c r="AW69" i="4"/>
  <c r="AW68" i="4"/>
  <c r="AW66" i="4"/>
  <c r="AW77" i="4"/>
  <c r="AW62" i="4"/>
  <c r="AW67" i="4"/>
  <c r="AW74" i="4"/>
  <c r="AW78" i="4"/>
  <c r="AW76" i="4"/>
  <c r="AW64" i="4"/>
  <c r="AW65" i="4"/>
  <c r="AW63" i="4"/>
  <c r="AW70" i="4"/>
  <c r="R107" i="4"/>
  <c r="S108" i="4"/>
  <c r="AW108" i="4" s="1"/>
  <c r="S109" i="4"/>
  <c r="AW109" i="4" s="1"/>
  <c r="S94" i="4"/>
  <c r="Z94" i="4"/>
  <c r="Y94" i="4" s="1"/>
  <c r="AE94" i="4"/>
  <c r="AD94" i="4" s="1"/>
  <c r="AE89" i="4"/>
  <c r="AD89" i="4" s="1"/>
  <c r="Z91" i="4"/>
  <c r="Y91" i="4" s="1"/>
  <c r="AE91" i="4"/>
  <c r="AD91" i="4" s="1"/>
  <c r="S91" i="4"/>
  <c r="Z89" i="4"/>
  <c r="Y89" i="4" s="1"/>
  <c r="S89" i="4"/>
  <c r="R89" i="4" s="1"/>
  <c r="S103" i="4"/>
  <c r="Z103" i="4"/>
  <c r="Y103" i="4" s="1"/>
  <c r="AE103" i="4"/>
  <c r="AD103" i="4" s="1"/>
  <c r="S105" i="4"/>
  <c r="Z105" i="4"/>
  <c r="Y105" i="4" s="1"/>
  <c r="AE105" i="4"/>
  <c r="AD105" i="4" s="1"/>
  <c r="S83" i="4"/>
  <c r="R83" i="4" s="1"/>
  <c r="Z83" i="4"/>
  <c r="Y83" i="4" s="1"/>
  <c r="AE83" i="4"/>
  <c r="AD83" i="4" s="1"/>
  <c r="S97" i="4"/>
  <c r="Z97" i="4"/>
  <c r="Y97" i="4" s="1"/>
  <c r="AE97" i="4"/>
  <c r="AD97" i="4" s="1"/>
  <c r="Z95" i="4"/>
  <c r="Y95" i="4" s="1"/>
  <c r="S95" i="4"/>
  <c r="AE95" i="4"/>
  <c r="AD95" i="4" s="1"/>
  <c r="S102" i="4"/>
  <c r="Z102" i="4"/>
  <c r="Y102" i="4" s="1"/>
  <c r="AE102" i="4"/>
  <c r="AD102" i="4" s="1"/>
  <c r="S96" i="4"/>
  <c r="Z96" i="4"/>
  <c r="Y96" i="4" s="1"/>
  <c r="AE96" i="4"/>
  <c r="AD96" i="4" s="1"/>
  <c r="S88" i="4"/>
  <c r="R88" i="4" s="1"/>
  <c r="AE88" i="4"/>
  <c r="AD88" i="4" s="1"/>
  <c r="Z88" i="4"/>
  <c r="Y88" i="4" s="1"/>
  <c r="S72" i="4"/>
  <c r="R72" i="4" s="1"/>
  <c r="Z72" i="4"/>
  <c r="Y72" i="4" s="1"/>
  <c r="AE72" i="4"/>
  <c r="AD72" i="4" s="1"/>
  <c r="Z98" i="4"/>
  <c r="Y98" i="4" s="1"/>
  <c r="S98" i="4"/>
  <c r="AE98" i="4"/>
  <c r="AD98" i="4" s="1"/>
  <c r="AE93" i="4"/>
  <c r="AD93" i="4" s="1"/>
  <c r="S92" i="4"/>
  <c r="Z92" i="4"/>
  <c r="Y92" i="4" s="1"/>
  <c r="AE92" i="4"/>
  <c r="AD92" i="4" s="1"/>
  <c r="Z93" i="4"/>
  <c r="Y93" i="4" s="1"/>
  <c r="S93" i="4"/>
  <c r="S104" i="4"/>
  <c r="Z104" i="4"/>
  <c r="Y104" i="4" s="1"/>
  <c r="AE104" i="4"/>
  <c r="AD104" i="4" s="1"/>
  <c r="AE100" i="4"/>
  <c r="AD100" i="4" s="1"/>
  <c r="Z100" i="4"/>
  <c r="Y100" i="4" s="1"/>
  <c r="S100" i="4"/>
  <c r="Z106" i="4"/>
  <c r="Y106" i="4" s="1"/>
  <c r="S106" i="4"/>
  <c r="AE106" i="4"/>
  <c r="AD106" i="4" s="1"/>
  <c r="S99" i="4"/>
  <c r="Z99" i="4"/>
  <c r="Y99" i="4" s="1"/>
  <c r="AE99" i="4"/>
  <c r="AD99" i="4" s="1"/>
  <c r="Z101" i="4"/>
  <c r="Y101" i="4" s="1"/>
  <c r="AE101" i="4"/>
  <c r="AD101" i="4" s="1"/>
  <c r="S101" i="4"/>
  <c r="Z84" i="4"/>
  <c r="Y84" i="4" s="1"/>
  <c r="S84" i="4"/>
  <c r="R84" i="4" s="1"/>
  <c r="AE84" i="4"/>
  <c r="AD84" i="4" s="1"/>
  <c r="AE71" i="4"/>
  <c r="AD71" i="4" s="1"/>
  <c r="S71" i="4"/>
  <c r="R71" i="4" s="1"/>
  <c r="Z71" i="4"/>
  <c r="Y71" i="4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U70" i="4" l="1"/>
  <c r="AU63" i="4"/>
  <c r="AU78" i="4"/>
  <c r="AU66" i="4"/>
  <c r="AU75" i="4"/>
  <c r="AU65" i="4"/>
  <c r="AU73" i="4"/>
  <c r="AU64" i="4"/>
  <c r="AU77" i="4"/>
  <c r="AU107" i="4"/>
  <c r="AU74" i="4"/>
  <c r="AU69" i="4"/>
  <c r="AU76" i="4"/>
  <c r="AU67" i="4"/>
  <c r="AU68" i="4"/>
  <c r="AU62" i="4"/>
  <c r="AW97" i="4"/>
  <c r="AW100" i="4"/>
  <c r="AW101" i="4"/>
  <c r="AW83" i="4"/>
  <c r="AW88" i="4"/>
  <c r="AW95" i="4"/>
  <c r="AW91" i="4"/>
  <c r="AW106" i="4"/>
  <c r="AW93" i="4"/>
  <c r="AW105" i="4"/>
  <c r="AW96" i="4"/>
  <c r="AW104" i="4"/>
  <c r="AW98" i="4"/>
  <c r="AW99" i="4"/>
  <c r="AW84" i="4"/>
  <c r="AW72" i="4"/>
  <c r="AW103" i="4"/>
  <c r="AW71" i="4"/>
  <c r="AW92" i="4"/>
  <c r="AW102" i="4"/>
  <c r="AW89" i="4"/>
  <c r="AW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T67" i="4" s="1"/>
  <c r="T65" i="4" l="1"/>
  <c r="T107" i="4"/>
  <c r="T63" i="4"/>
  <c r="U63" i="4" s="1"/>
  <c r="T423" i="4"/>
  <c r="T426" i="4"/>
  <c r="T429" i="4"/>
  <c r="T427" i="4"/>
  <c r="T428" i="4"/>
  <c r="T424" i="4"/>
  <c r="T430" i="4"/>
  <c r="T425" i="4"/>
  <c r="T19" i="4"/>
  <c r="T86" i="4"/>
  <c r="T85" i="4"/>
  <c r="T18" i="4"/>
  <c r="T80" i="4"/>
  <c r="T87" i="4"/>
  <c r="T22" i="4"/>
  <c r="T21" i="4"/>
  <c r="T79" i="4"/>
  <c r="T20" i="4"/>
  <c r="T81" i="4"/>
  <c r="T132" i="4"/>
  <c r="T402" i="4"/>
  <c r="T117" i="4"/>
  <c r="T135" i="4"/>
  <c r="T133" i="4"/>
  <c r="T112" i="4"/>
  <c r="T148" i="4"/>
  <c r="T126" i="4"/>
  <c r="T292" i="4"/>
  <c r="T222" i="4"/>
  <c r="T418" i="4"/>
  <c r="T152" i="4"/>
  <c r="T165" i="4"/>
  <c r="T176" i="4"/>
  <c r="T11" i="4"/>
  <c r="T53" i="4"/>
  <c r="T61" i="4"/>
  <c r="T325" i="4"/>
  <c r="T342" i="4"/>
  <c r="T331" i="4"/>
  <c r="T314" i="4"/>
  <c r="T207" i="4"/>
  <c r="T204" i="4"/>
  <c r="T187" i="4"/>
  <c r="T38" i="4"/>
  <c r="T279" i="4"/>
  <c r="T192" i="4"/>
  <c r="T31" i="4"/>
  <c r="T243" i="4"/>
  <c r="T240" i="4"/>
  <c r="T336" i="4"/>
  <c r="T246" i="4"/>
  <c r="T371" i="4"/>
  <c r="T310" i="4"/>
  <c r="T422" i="4"/>
  <c r="T271" i="4"/>
  <c r="T275" i="4"/>
  <c r="T387" i="4"/>
  <c r="T12" i="4"/>
  <c r="T41" i="4"/>
  <c r="T24" i="4"/>
  <c r="T115" i="4"/>
  <c r="T30" i="4"/>
  <c r="T313" i="4"/>
  <c r="T33" i="4"/>
  <c r="T182" i="4"/>
  <c r="T29" i="4"/>
  <c r="T249" i="4"/>
  <c r="T205" i="4"/>
  <c r="T247" i="4"/>
  <c r="T360" i="4"/>
  <c r="T197" i="4"/>
  <c r="T116" i="4"/>
  <c r="T55" i="4"/>
  <c r="T14" i="4"/>
  <c r="T375" i="4"/>
  <c r="T301" i="4"/>
  <c r="T16" i="4"/>
  <c r="T268" i="4"/>
  <c r="T265" i="4"/>
  <c r="T281" i="4"/>
  <c r="T364" i="4"/>
  <c r="T356" i="4"/>
  <c r="T345" i="4"/>
  <c r="T125" i="4"/>
  <c r="T47" i="4"/>
  <c r="T6" i="4"/>
  <c r="T82" i="4"/>
  <c r="T123" i="4"/>
  <c r="T409" i="4"/>
  <c r="T166" i="4"/>
  <c r="T142" i="4"/>
  <c r="T119" i="4"/>
  <c r="T386" i="4"/>
  <c r="T138" i="4"/>
  <c r="T23" i="4"/>
  <c r="T143" i="4"/>
  <c r="T170" i="4"/>
  <c r="T172" i="4"/>
  <c r="T147" i="4"/>
  <c r="T171" i="4"/>
  <c r="T327" i="4"/>
  <c r="T137" i="4"/>
  <c r="T144" i="4"/>
  <c r="T224" i="4"/>
  <c r="T330" i="4"/>
  <c r="T286" i="4"/>
  <c r="T10" i="4"/>
  <c r="T57" i="4"/>
  <c r="T190" i="4"/>
  <c r="T154" i="4"/>
  <c r="T3" i="4"/>
  <c r="T305" i="4"/>
  <c r="T379" i="4"/>
  <c r="T228" i="4"/>
  <c r="T290" i="4"/>
  <c r="T350" i="4"/>
  <c r="T175" i="4"/>
  <c r="T140" i="4"/>
  <c r="T15" i="4"/>
  <c r="T217" i="4"/>
  <c r="T302" i="4"/>
  <c r="T58" i="4"/>
  <c r="T162" i="4"/>
  <c r="T300" i="4"/>
  <c r="T250" i="4"/>
  <c r="T283" i="4"/>
  <c r="T309" i="4"/>
  <c r="T377" i="4"/>
  <c r="T221" i="4"/>
  <c r="T251" i="4"/>
  <c r="T257" i="4"/>
  <c r="T282" i="4"/>
  <c r="T339" i="4"/>
  <c r="T159" i="4"/>
  <c r="T184" i="4"/>
  <c r="T36" i="4"/>
  <c r="T7" i="4"/>
  <c r="T209" i="4"/>
  <c r="T227" i="4"/>
  <c r="T206" i="4"/>
  <c r="T194" i="4"/>
  <c r="T241" i="4"/>
  <c r="T273" i="4"/>
  <c r="T141" i="4"/>
  <c r="T262" i="4"/>
  <c r="T378" i="4"/>
  <c r="T25" i="4"/>
  <c r="T8" i="4"/>
  <c r="T150" i="4"/>
  <c r="T193" i="4"/>
  <c r="T303" i="4"/>
  <c r="T376" i="4"/>
  <c r="T225" i="4"/>
  <c r="T278" i="4"/>
  <c r="T248" i="4"/>
  <c r="T234" i="4"/>
  <c r="T307" i="4"/>
  <c r="T383" i="4"/>
  <c r="T151" i="4"/>
  <c r="T17" i="4"/>
  <c r="T191" i="4"/>
  <c r="T185" i="4"/>
  <c r="T289" i="4"/>
  <c r="T129" i="4"/>
  <c r="T169" i="4"/>
  <c r="T419" i="4"/>
  <c r="T168" i="4"/>
  <c r="T414" i="4"/>
  <c r="T385" i="4"/>
  <c r="T395" i="4"/>
  <c r="T398" i="4"/>
  <c r="T411" i="4"/>
  <c r="T155" i="4"/>
  <c r="T415" i="4"/>
  <c r="T111" i="4"/>
  <c r="T396" i="4"/>
  <c r="T156" i="4"/>
  <c r="T293" i="4"/>
  <c r="T48" i="4"/>
  <c r="T229" i="4"/>
  <c r="T44" i="4"/>
  <c r="T212" i="4"/>
  <c r="T195" i="4"/>
  <c r="T46" i="4"/>
  <c r="T203" i="4"/>
  <c r="T299" i="4"/>
  <c r="T329" i="4"/>
  <c r="T284" i="4"/>
  <c r="T256" i="4"/>
  <c r="T335" i="4"/>
  <c r="T157" i="4"/>
  <c r="T32" i="4"/>
  <c r="T28" i="4"/>
  <c r="T153" i="4"/>
  <c r="T389" i="4"/>
  <c r="T173" i="4"/>
  <c r="T272" i="4"/>
  <c r="T230" i="4"/>
  <c r="T405" i="4"/>
  <c r="T365" i="4"/>
  <c r="T368" i="4"/>
  <c r="T334" i="4"/>
  <c r="T308" i="4"/>
  <c r="T254" i="4"/>
  <c r="T294" i="4"/>
  <c r="T332" i="4"/>
  <c r="T326" i="4"/>
  <c r="T213" i="4"/>
  <c r="T27" i="4"/>
  <c r="T118" i="4"/>
  <c r="T214" i="4"/>
  <c r="T145" i="4"/>
  <c r="T236" i="4"/>
  <c r="T124" i="4"/>
  <c r="T130" i="4"/>
  <c r="T295" i="4"/>
  <c r="T357" i="4"/>
  <c r="T316" i="4"/>
  <c r="T266" i="4"/>
  <c r="T199" i="4"/>
  <c r="T52" i="4"/>
  <c r="T183" i="4"/>
  <c r="T186" i="4"/>
  <c r="T269" i="4"/>
  <c r="T274" i="4"/>
  <c r="T349" i="4"/>
  <c r="T296" i="4"/>
  <c r="T270" i="4"/>
  <c r="T261" i="4"/>
  <c r="T220" i="4"/>
  <c r="T306" i="4"/>
  <c r="T347" i="4"/>
  <c r="T174" i="4"/>
  <c r="T4" i="4"/>
  <c r="T178" i="4"/>
  <c r="T121" i="4"/>
  <c r="T400" i="4"/>
  <c r="T406" i="4"/>
  <c r="T120" i="4"/>
  <c r="T59" i="4"/>
  <c r="T337" i="4"/>
  <c r="T370" i="4"/>
  <c r="T252" i="4"/>
  <c r="T202" i="4"/>
  <c r="T388" i="4"/>
  <c r="T264" i="4"/>
  <c r="T114" i="4"/>
  <c r="T384" i="4"/>
  <c r="T408" i="4"/>
  <c r="T297" i="4"/>
  <c r="T196" i="4"/>
  <c r="T298" i="4"/>
  <c r="T401" i="4"/>
  <c r="T40" i="4"/>
  <c r="T60" i="4"/>
  <c r="T223" i="4"/>
  <c r="T244" i="4"/>
  <c r="T397" i="4"/>
  <c r="T280" i="4"/>
  <c r="T382" i="4"/>
  <c r="T328" i="4"/>
  <c r="T110" i="4"/>
  <c r="T146" i="4"/>
  <c r="T235" i="4"/>
  <c r="T161" i="4"/>
  <c r="T128" i="4"/>
  <c r="T267" i="4"/>
  <c r="T149" i="4"/>
  <c r="T315" i="4"/>
  <c r="T323" i="4"/>
  <c r="T390" i="4"/>
  <c r="T346" i="4"/>
  <c r="T259" i="4"/>
  <c r="T359" i="4"/>
  <c r="T188" i="4"/>
  <c r="T399" i="4"/>
  <c r="T288" i="4"/>
  <c r="T420" i="4"/>
  <c r="T416" i="4"/>
  <c r="T219" i="4"/>
  <c r="T237" i="4"/>
  <c r="T348" i="4"/>
  <c r="T51" i="4"/>
  <c r="T9" i="4"/>
  <c r="T43" i="4"/>
  <c r="T34" i="4"/>
  <c r="T139" i="4"/>
  <c r="T42" i="4"/>
  <c r="T163" i="4"/>
  <c r="T393" i="4"/>
  <c r="T421" i="4"/>
  <c r="T381" i="4"/>
  <c r="T56" i="4"/>
  <c r="T5" i="4"/>
  <c r="T167" i="4"/>
  <c r="T410" i="4"/>
  <c r="T354" i="4"/>
  <c r="T26" i="4"/>
  <c r="T255" i="4"/>
  <c r="T226" i="4"/>
  <c r="T276" i="4"/>
  <c r="T285" i="4"/>
  <c r="T180" i="4"/>
  <c r="T260" i="4"/>
  <c r="T394" i="4"/>
  <c r="T380" i="4"/>
  <c r="T312" i="4"/>
  <c r="T341" i="4"/>
  <c r="T412" i="4"/>
  <c r="T134" i="4"/>
  <c r="T245" i="4"/>
  <c r="T277" i="4"/>
  <c r="T45" i="4"/>
  <c r="T291" i="4"/>
  <c r="T179" i="4"/>
  <c r="T263" i="4"/>
  <c r="T35" i="4"/>
  <c r="T127" i="4"/>
  <c r="T362" i="4"/>
  <c r="T407" i="4"/>
  <c r="T392" i="4"/>
  <c r="T317" i="4"/>
  <c r="T361" i="4"/>
  <c r="T324" i="4"/>
  <c r="T231" i="4"/>
  <c r="T311" i="4"/>
  <c r="T233" i="4"/>
  <c r="T287" i="4"/>
  <c r="T344" i="4"/>
  <c r="T198" i="4"/>
  <c r="T50" i="4"/>
  <c r="T211" i="4"/>
  <c r="T177" i="4"/>
  <c r="T353" i="4"/>
  <c r="T54" i="4"/>
  <c r="T210" i="4"/>
  <c r="T208" i="4"/>
  <c r="T189" i="4"/>
  <c r="T158" i="4"/>
  <c r="T352" i="4"/>
  <c r="T136" i="4"/>
  <c r="T131" i="4"/>
  <c r="T49" i="4"/>
  <c r="T372" i="4"/>
  <c r="T358" i="4"/>
  <c r="T201" i="4"/>
  <c r="T122" i="4"/>
  <c r="T340" i="4"/>
  <c r="T242" i="4"/>
  <c r="T253" i="4"/>
  <c r="T417" i="4"/>
  <c r="T238" i="4"/>
  <c r="T181" i="4"/>
  <c r="T216" i="4"/>
  <c r="T404" i="4"/>
  <c r="T413" i="4"/>
  <c r="T363" i="4"/>
  <c r="T232" i="4"/>
  <c r="T215" i="4"/>
  <c r="T391" i="4"/>
  <c r="T37" i="4"/>
  <c r="T160" i="4"/>
  <c r="T369" i="4"/>
  <c r="T13" i="4"/>
  <c r="T338" i="4"/>
  <c r="T304" i="4"/>
  <c r="T351" i="4"/>
  <c r="T366" i="4"/>
  <c r="T355" i="4"/>
  <c r="T403" i="4"/>
  <c r="T239" i="4"/>
  <c r="T258" i="4"/>
  <c r="T367" i="4"/>
  <c r="T333" i="4"/>
  <c r="T343" i="4"/>
  <c r="T200" i="4"/>
  <c r="T164" i="4"/>
  <c r="T39" i="4"/>
  <c r="T113" i="4"/>
  <c r="T76" i="4"/>
  <c r="U76" i="4" s="1"/>
  <c r="T77" i="4"/>
  <c r="U77" i="4" s="1"/>
  <c r="T75" i="4"/>
  <c r="AT75" i="4" s="1"/>
  <c r="T70" i="4"/>
  <c r="U70" i="4" s="1"/>
  <c r="T62" i="4"/>
  <c r="U62" i="4" s="1"/>
  <c r="T69" i="4"/>
  <c r="U69" i="4" s="1"/>
  <c r="T64" i="4"/>
  <c r="U64" i="4" s="1"/>
  <c r="T66" i="4"/>
  <c r="AT66" i="4" s="1"/>
  <c r="T68" i="4"/>
  <c r="AT68" i="4" s="1"/>
  <c r="T74" i="4"/>
  <c r="AT74" i="4" s="1"/>
  <c r="T73" i="4"/>
  <c r="U73" i="4" s="1"/>
  <c r="T78" i="4"/>
  <c r="U78" i="4" s="1"/>
  <c r="U107" i="4"/>
  <c r="AT107" i="4"/>
  <c r="U67" i="4"/>
  <c r="AT67" i="4"/>
  <c r="U65" i="4"/>
  <c r="AT65" i="4"/>
  <c r="AU98" i="4"/>
  <c r="T98" i="4"/>
  <c r="AU104" i="4"/>
  <c r="T104" i="4"/>
  <c r="AU106" i="4"/>
  <c r="T106" i="4"/>
  <c r="AU109" i="4"/>
  <c r="T109" i="4"/>
  <c r="AU91" i="4"/>
  <c r="T91" i="4"/>
  <c r="AU108" i="4"/>
  <c r="T108" i="4"/>
  <c r="AU103" i="4"/>
  <c r="T103" i="4"/>
  <c r="AU95" i="4"/>
  <c r="T95" i="4"/>
  <c r="AU94" i="4"/>
  <c r="T94" i="4"/>
  <c r="AU72" i="4"/>
  <c r="T72" i="4"/>
  <c r="AU105" i="4"/>
  <c r="T105" i="4"/>
  <c r="AU88" i="4"/>
  <c r="T88" i="4"/>
  <c r="AU89" i="4"/>
  <c r="T89" i="4"/>
  <c r="AU97" i="4"/>
  <c r="T97" i="4"/>
  <c r="AU99" i="4"/>
  <c r="T99" i="4"/>
  <c r="AU102" i="4"/>
  <c r="T102" i="4"/>
  <c r="AU100" i="4"/>
  <c r="T100" i="4"/>
  <c r="AU93" i="4"/>
  <c r="T93" i="4"/>
  <c r="AU92" i="4"/>
  <c r="T92" i="4"/>
  <c r="AU96" i="4"/>
  <c r="T96" i="4"/>
  <c r="AU84" i="4"/>
  <c r="T84" i="4"/>
  <c r="AU83" i="4"/>
  <c r="T83" i="4"/>
  <c r="AU71" i="4"/>
  <c r="T71" i="4"/>
  <c r="AU101" i="4"/>
  <c r="T101" i="4"/>
  <c r="F3" i="5"/>
  <c r="AT70" i="4" l="1"/>
  <c r="U66" i="4"/>
  <c r="AT78" i="4"/>
  <c r="U68" i="4"/>
  <c r="AT63" i="4"/>
  <c r="AT77" i="4"/>
  <c r="U74" i="4"/>
  <c r="AT76" i="4"/>
  <c r="AT62" i="4"/>
  <c r="U75" i="4"/>
  <c r="AT73" i="4"/>
  <c r="U355" i="4"/>
  <c r="AT355" i="4"/>
  <c r="U208" i="4"/>
  <c r="AT208" i="4"/>
  <c r="U344" i="4"/>
  <c r="AT344" i="4"/>
  <c r="U161" i="4"/>
  <c r="AT161" i="4"/>
  <c r="U200" i="4"/>
  <c r="AT200" i="4"/>
  <c r="U210" i="4"/>
  <c r="AT210" i="4"/>
  <c r="U277" i="4"/>
  <c r="AT277" i="4"/>
  <c r="U219" i="4"/>
  <c r="AT219" i="4"/>
  <c r="U213" i="4"/>
  <c r="AT213" i="4"/>
  <c r="U396" i="4"/>
  <c r="AT396" i="4"/>
  <c r="U217" i="4"/>
  <c r="AT217" i="4"/>
  <c r="U224" i="4"/>
  <c r="AT224" i="4"/>
  <c r="U314" i="4"/>
  <c r="AT314" i="4"/>
  <c r="U351" i="4"/>
  <c r="AT351" i="4"/>
  <c r="U49" i="4"/>
  <c r="AT49" i="4"/>
  <c r="U233" i="4"/>
  <c r="AT233" i="4"/>
  <c r="AT245" i="4"/>
  <c r="U245" i="4"/>
  <c r="U180" i="4"/>
  <c r="AT180" i="4"/>
  <c r="AT139" i="4"/>
  <c r="U139" i="4"/>
  <c r="U186" i="4"/>
  <c r="AT186" i="4"/>
  <c r="U130" i="4"/>
  <c r="AT130" i="4"/>
  <c r="U326" i="4"/>
  <c r="AT326" i="4"/>
  <c r="U303" i="4"/>
  <c r="AT303" i="4"/>
  <c r="U197" i="4"/>
  <c r="AT197" i="4"/>
  <c r="U430" i="4"/>
  <c r="AT430" i="4"/>
  <c r="U333" i="4"/>
  <c r="AT333" i="4"/>
  <c r="U304" i="4"/>
  <c r="AT304" i="4"/>
  <c r="U232" i="4"/>
  <c r="AT232" i="4"/>
  <c r="U253" i="4"/>
  <c r="AT253" i="4"/>
  <c r="U131" i="4"/>
  <c r="AT131" i="4"/>
  <c r="AT353" i="4"/>
  <c r="U353" i="4"/>
  <c r="U311" i="4"/>
  <c r="AT311" i="4"/>
  <c r="U127" i="4"/>
  <c r="AT127" i="4"/>
  <c r="AT134" i="4"/>
  <c r="U134" i="4"/>
  <c r="U285" i="4"/>
  <c r="AT285" i="4"/>
  <c r="U5" i="4"/>
  <c r="AT5" i="4"/>
  <c r="U34" i="4"/>
  <c r="AT34" i="4"/>
  <c r="U420" i="4"/>
  <c r="AT420" i="4"/>
  <c r="U323" i="4"/>
  <c r="AT323" i="4"/>
  <c r="AT110" i="4"/>
  <c r="U110" i="4"/>
  <c r="U40" i="4"/>
  <c r="AT40" i="4"/>
  <c r="U264" i="4"/>
  <c r="AT264" i="4"/>
  <c r="U406" i="4"/>
  <c r="AT406" i="4"/>
  <c r="U220" i="4"/>
  <c r="AT220" i="4"/>
  <c r="U183" i="4"/>
  <c r="AT183" i="4"/>
  <c r="U124" i="4"/>
  <c r="AT124" i="4"/>
  <c r="U332" i="4"/>
  <c r="AT332" i="4"/>
  <c r="U230" i="4"/>
  <c r="AT230" i="4"/>
  <c r="U335" i="4"/>
  <c r="AT335" i="4"/>
  <c r="U212" i="4"/>
  <c r="AT212" i="4"/>
  <c r="U415" i="4"/>
  <c r="AT415" i="4"/>
  <c r="U419" i="4"/>
  <c r="AT419" i="4"/>
  <c r="U383" i="4"/>
  <c r="AT383" i="4"/>
  <c r="AT193" i="4"/>
  <c r="U193" i="4"/>
  <c r="U241" i="4"/>
  <c r="AT241" i="4"/>
  <c r="U159" i="4"/>
  <c r="AT159" i="4"/>
  <c r="U283" i="4"/>
  <c r="AT283" i="4"/>
  <c r="U140" i="4"/>
  <c r="AT140" i="4"/>
  <c r="U154" i="4"/>
  <c r="AT154" i="4"/>
  <c r="AT137" i="4"/>
  <c r="U137" i="4"/>
  <c r="U138" i="4"/>
  <c r="AT138" i="4"/>
  <c r="U6" i="4"/>
  <c r="AT6" i="4"/>
  <c r="U268" i="4"/>
  <c r="AT268" i="4"/>
  <c r="U360" i="4"/>
  <c r="AT360" i="4"/>
  <c r="U30" i="4"/>
  <c r="AT30" i="4"/>
  <c r="U422" i="4"/>
  <c r="AT422" i="4"/>
  <c r="U192" i="4"/>
  <c r="AT192" i="4"/>
  <c r="U342" i="4"/>
  <c r="AT342" i="4"/>
  <c r="U418" i="4"/>
  <c r="AT418" i="4"/>
  <c r="U117" i="4"/>
  <c r="AT117" i="4"/>
  <c r="U87" i="4"/>
  <c r="AT87" i="4"/>
  <c r="U424" i="4"/>
  <c r="AT424" i="4"/>
  <c r="U392" i="4"/>
  <c r="AT392" i="4"/>
  <c r="U163" i="4"/>
  <c r="AT163" i="4"/>
  <c r="U259" i="4"/>
  <c r="AT259" i="4"/>
  <c r="U238" i="4"/>
  <c r="AT238" i="4"/>
  <c r="U407" i="4"/>
  <c r="AT407" i="4"/>
  <c r="U260" i="4"/>
  <c r="AT260" i="4"/>
  <c r="U384" i="4"/>
  <c r="AT384" i="4"/>
  <c r="U347" i="4"/>
  <c r="AT347" i="4"/>
  <c r="U365" i="4"/>
  <c r="AT365" i="4"/>
  <c r="U17" i="4"/>
  <c r="AT17" i="4"/>
  <c r="U36" i="4"/>
  <c r="AT36" i="4"/>
  <c r="U281" i="4"/>
  <c r="AT281" i="4"/>
  <c r="U116" i="4"/>
  <c r="AT116" i="4"/>
  <c r="U275" i="4"/>
  <c r="AT275" i="4"/>
  <c r="U21" i="4"/>
  <c r="AT21" i="4"/>
  <c r="U215" i="4"/>
  <c r="AT215" i="4"/>
  <c r="U390" i="4"/>
  <c r="AT390" i="4"/>
  <c r="U114" i="4"/>
  <c r="AT114" i="4"/>
  <c r="U120" i="4"/>
  <c r="AT120" i="4"/>
  <c r="U157" i="4"/>
  <c r="AT157" i="4"/>
  <c r="U309" i="4"/>
  <c r="AT309" i="4"/>
  <c r="U31" i="4"/>
  <c r="AT31" i="4"/>
  <c r="U152" i="4"/>
  <c r="AT152" i="4"/>
  <c r="AT64" i="4"/>
  <c r="U367" i="4"/>
  <c r="AT367" i="4"/>
  <c r="U338" i="4"/>
  <c r="AT338" i="4"/>
  <c r="U363" i="4"/>
  <c r="AT363" i="4"/>
  <c r="U242" i="4"/>
  <c r="AT242" i="4"/>
  <c r="U136" i="4"/>
  <c r="AT136" i="4"/>
  <c r="U177" i="4"/>
  <c r="AT177" i="4"/>
  <c r="AT231" i="4"/>
  <c r="U231" i="4"/>
  <c r="AT35" i="4"/>
  <c r="U35" i="4"/>
  <c r="U412" i="4"/>
  <c r="AT412" i="4"/>
  <c r="U276" i="4"/>
  <c r="AT276" i="4"/>
  <c r="U56" i="4"/>
  <c r="AT56" i="4"/>
  <c r="AT43" i="4"/>
  <c r="U43" i="4"/>
  <c r="U288" i="4"/>
  <c r="AT288" i="4"/>
  <c r="U315" i="4"/>
  <c r="AT315" i="4"/>
  <c r="AT328" i="4"/>
  <c r="U328" i="4"/>
  <c r="U401" i="4"/>
  <c r="AT401" i="4"/>
  <c r="U388" i="4"/>
  <c r="AT388" i="4"/>
  <c r="AT400" i="4"/>
  <c r="U400" i="4"/>
  <c r="U261" i="4"/>
  <c r="AT261" i="4"/>
  <c r="U52" i="4"/>
  <c r="AT52" i="4"/>
  <c r="U236" i="4"/>
  <c r="AT236" i="4"/>
  <c r="U294" i="4"/>
  <c r="AT294" i="4"/>
  <c r="U272" i="4"/>
  <c r="AT272" i="4"/>
  <c r="U256" i="4"/>
  <c r="AT256" i="4"/>
  <c r="U44" i="4"/>
  <c r="AT44" i="4"/>
  <c r="U155" i="4"/>
  <c r="AT155" i="4"/>
  <c r="U169" i="4"/>
  <c r="AT169" i="4"/>
  <c r="U307" i="4"/>
  <c r="AT307" i="4"/>
  <c r="U150" i="4"/>
  <c r="AT150" i="4"/>
  <c r="U194" i="4"/>
  <c r="AT194" i="4"/>
  <c r="U339" i="4"/>
  <c r="AT339" i="4"/>
  <c r="U250" i="4"/>
  <c r="AT250" i="4"/>
  <c r="U175" i="4"/>
  <c r="AT175" i="4"/>
  <c r="U190" i="4"/>
  <c r="AT190" i="4"/>
  <c r="U327" i="4"/>
  <c r="AT327" i="4"/>
  <c r="U386" i="4"/>
  <c r="AT386" i="4"/>
  <c r="U47" i="4"/>
  <c r="AT47" i="4"/>
  <c r="U16" i="4"/>
  <c r="AT16" i="4"/>
  <c r="U247" i="4"/>
  <c r="AT247" i="4"/>
  <c r="U115" i="4"/>
  <c r="AT115" i="4"/>
  <c r="U310" i="4"/>
  <c r="AT310" i="4"/>
  <c r="U279" i="4"/>
  <c r="AT279" i="4"/>
  <c r="U325" i="4"/>
  <c r="AT325" i="4"/>
  <c r="U222" i="4"/>
  <c r="AT222" i="4"/>
  <c r="AT402" i="4"/>
  <c r="U402" i="4"/>
  <c r="U80" i="4"/>
  <c r="AT80" i="4"/>
  <c r="AT428" i="4"/>
  <c r="U428" i="4"/>
  <c r="U235" i="4"/>
  <c r="AT235" i="4"/>
  <c r="U295" i="4"/>
  <c r="AT295" i="4"/>
  <c r="U46" i="4"/>
  <c r="AT46" i="4"/>
  <c r="U377" i="4"/>
  <c r="AT377" i="4"/>
  <c r="U165" i="4"/>
  <c r="AT165" i="4"/>
  <c r="U54" i="4"/>
  <c r="AT54" i="4"/>
  <c r="U60" i="4"/>
  <c r="AT60" i="4"/>
  <c r="U195" i="4"/>
  <c r="AT195" i="4"/>
  <c r="U168" i="4"/>
  <c r="AT168" i="4"/>
  <c r="U3" i="4"/>
  <c r="AT3" i="4"/>
  <c r="U82" i="4"/>
  <c r="AT82" i="4"/>
  <c r="U271" i="4"/>
  <c r="AT271" i="4"/>
  <c r="U331" i="4"/>
  <c r="AT331" i="4"/>
  <c r="U258" i="4"/>
  <c r="AT258" i="4"/>
  <c r="U13" i="4"/>
  <c r="AT13" i="4"/>
  <c r="AT413" i="4"/>
  <c r="U413" i="4"/>
  <c r="U340" i="4"/>
  <c r="AT340" i="4"/>
  <c r="U352" i="4"/>
  <c r="AT352" i="4"/>
  <c r="U211" i="4"/>
  <c r="AT211" i="4"/>
  <c r="U324" i="4"/>
  <c r="AT324" i="4"/>
  <c r="U263" i="4"/>
  <c r="AT263" i="4"/>
  <c r="AT341" i="4"/>
  <c r="U341" i="4"/>
  <c r="U226" i="4"/>
  <c r="AT226" i="4"/>
  <c r="U381" i="4"/>
  <c r="AT381" i="4"/>
  <c r="U9" i="4"/>
  <c r="AT9" i="4"/>
  <c r="U399" i="4"/>
  <c r="AT399" i="4"/>
  <c r="U149" i="4"/>
  <c r="AT149" i="4"/>
  <c r="U382" i="4"/>
  <c r="AT382" i="4"/>
  <c r="U298" i="4"/>
  <c r="AT298" i="4"/>
  <c r="U202" i="4"/>
  <c r="AT202" i="4"/>
  <c r="U121" i="4"/>
  <c r="AT121" i="4"/>
  <c r="U270" i="4"/>
  <c r="AT270" i="4"/>
  <c r="U199" i="4"/>
  <c r="AT199" i="4"/>
  <c r="U145" i="4"/>
  <c r="AT145" i="4"/>
  <c r="U254" i="4"/>
  <c r="AT254" i="4"/>
  <c r="U173" i="4"/>
  <c r="AT173" i="4"/>
  <c r="U284" i="4"/>
  <c r="AT284" i="4"/>
  <c r="U229" i="4"/>
  <c r="AT229" i="4"/>
  <c r="AT411" i="4"/>
  <c r="U411" i="4"/>
  <c r="U129" i="4"/>
  <c r="AT129" i="4"/>
  <c r="U234" i="4"/>
  <c r="AT234" i="4"/>
  <c r="U8" i="4"/>
  <c r="AT8" i="4"/>
  <c r="U206" i="4"/>
  <c r="AT206" i="4"/>
  <c r="U282" i="4"/>
  <c r="AT282" i="4"/>
  <c r="U300" i="4"/>
  <c r="AT300" i="4"/>
  <c r="AT350" i="4"/>
  <c r="U350" i="4"/>
  <c r="U57" i="4"/>
  <c r="AT57" i="4"/>
  <c r="AT171" i="4"/>
  <c r="U171" i="4"/>
  <c r="U119" i="4"/>
  <c r="AT119" i="4"/>
  <c r="U125" i="4"/>
  <c r="AT125" i="4"/>
  <c r="U301" i="4"/>
  <c r="AT301" i="4"/>
  <c r="U205" i="4"/>
  <c r="AT205" i="4"/>
  <c r="U24" i="4"/>
  <c r="AT24" i="4"/>
  <c r="U371" i="4"/>
  <c r="AT371" i="4"/>
  <c r="U38" i="4"/>
  <c r="AT38" i="4"/>
  <c r="U61" i="4"/>
  <c r="AT61" i="4"/>
  <c r="U292" i="4"/>
  <c r="AT292" i="4"/>
  <c r="U132" i="4"/>
  <c r="AT132" i="4"/>
  <c r="U18" i="4"/>
  <c r="AT18" i="4"/>
  <c r="U427" i="4"/>
  <c r="AT427" i="4"/>
  <c r="U37" i="4"/>
  <c r="AT37" i="4"/>
  <c r="U358" i="4"/>
  <c r="AT358" i="4"/>
  <c r="U394" i="4"/>
  <c r="AT394" i="4"/>
  <c r="U354" i="4"/>
  <c r="AT354" i="4"/>
  <c r="U237" i="4"/>
  <c r="AT237" i="4"/>
  <c r="U244" i="4"/>
  <c r="AT244" i="4"/>
  <c r="U391" i="4"/>
  <c r="AT391" i="4"/>
  <c r="U287" i="4"/>
  <c r="AT287" i="4"/>
  <c r="U42" i="4"/>
  <c r="AT42" i="4"/>
  <c r="U346" i="4"/>
  <c r="AT346" i="4"/>
  <c r="U223" i="4"/>
  <c r="AT223" i="4"/>
  <c r="U32" i="4"/>
  <c r="AT32" i="4"/>
  <c r="U376" i="4"/>
  <c r="AT376" i="4"/>
  <c r="U141" i="4"/>
  <c r="AT141" i="4"/>
  <c r="U33" i="4"/>
  <c r="AT33" i="4"/>
  <c r="U243" i="4"/>
  <c r="AT243" i="4"/>
  <c r="U133" i="4"/>
  <c r="AT133" i="4"/>
  <c r="U343" i="4"/>
  <c r="AT343" i="4"/>
  <c r="U416" i="4"/>
  <c r="AT416" i="4"/>
  <c r="U146" i="4"/>
  <c r="AT146" i="4"/>
  <c r="U405" i="4"/>
  <c r="AT405" i="4"/>
  <c r="U184" i="4"/>
  <c r="AT184" i="4"/>
  <c r="U23" i="4"/>
  <c r="AT23" i="4"/>
  <c r="U265" i="4"/>
  <c r="AT265" i="4"/>
  <c r="AT22" i="4"/>
  <c r="U22" i="4"/>
  <c r="AT69" i="4"/>
  <c r="U113" i="4"/>
  <c r="AT113" i="4"/>
  <c r="U239" i="4"/>
  <c r="AT239" i="4"/>
  <c r="U369" i="4"/>
  <c r="AT369" i="4"/>
  <c r="U404" i="4"/>
  <c r="AT404" i="4"/>
  <c r="U122" i="4"/>
  <c r="AT122" i="4"/>
  <c r="U158" i="4"/>
  <c r="AT158" i="4"/>
  <c r="U50" i="4"/>
  <c r="AT50" i="4"/>
  <c r="U361" i="4"/>
  <c r="AT361" i="4"/>
  <c r="AT179" i="4"/>
  <c r="U179" i="4"/>
  <c r="U312" i="4"/>
  <c r="AT312" i="4"/>
  <c r="U255" i="4"/>
  <c r="AT255" i="4"/>
  <c r="U421" i="4"/>
  <c r="AT421" i="4"/>
  <c r="U51" i="4"/>
  <c r="AT51" i="4"/>
  <c r="U188" i="4"/>
  <c r="AT188" i="4"/>
  <c r="U267" i="4"/>
  <c r="AT267" i="4"/>
  <c r="U280" i="4"/>
  <c r="AT280" i="4"/>
  <c r="U196" i="4"/>
  <c r="AT196" i="4"/>
  <c r="U252" i="4"/>
  <c r="AT252" i="4"/>
  <c r="U178" i="4"/>
  <c r="AT178" i="4"/>
  <c r="AT296" i="4"/>
  <c r="U296" i="4"/>
  <c r="AT266" i="4"/>
  <c r="U266" i="4"/>
  <c r="AT214" i="4"/>
  <c r="U214" i="4"/>
  <c r="U308" i="4"/>
  <c r="AT308" i="4"/>
  <c r="AT389" i="4"/>
  <c r="U389" i="4"/>
  <c r="AT329" i="4"/>
  <c r="U329" i="4"/>
  <c r="AT48" i="4"/>
  <c r="U48" i="4"/>
  <c r="U398" i="4"/>
  <c r="AT398" i="4"/>
  <c r="U289" i="4"/>
  <c r="AT289" i="4"/>
  <c r="U248" i="4"/>
  <c r="AT248" i="4"/>
  <c r="U25" i="4"/>
  <c r="AT25" i="4"/>
  <c r="U227" i="4"/>
  <c r="AT227" i="4"/>
  <c r="U257" i="4"/>
  <c r="AT257" i="4"/>
  <c r="U162" i="4"/>
  <c r="AT162" i="4"/>
  <c r="U290" i="4"/>
  <c r="AT290" i="4"/>
  <c r="U10" i="4"/>
  <c r="AT10" i="4"/>
  <c r="U147" i="4"/>
  <c r="AT147" i="4"/>
  <c r="AT142" i="4"/>
  <c r="U142" i="4"/>
  <c r="U345" i="4"/>
  <c r="AT345" i="4"/>
  <c r="U375" i="4"/>
  <c r="AT375" i="4"/>
  <c r="U249" i="4"/>
  <c r="AT249" i="4"/>
  <c r="U41" i="4"/>
  <c r="AT41" i="4"/>
  <c r="U246" i="4"/>
  <c r="AT246" i="4"/>
  <c r="U187" i="4"/>
  <c r="AT187" i="4"/>
  <c r="U53" i="4"/>
  <c r="AT53" i="4"/>
  <c r="U126" i="4"/>
  <c r="AT126" i="4"/>
  <c r="U81" i="4"/>
  <c r="AT81" i="4"/>
  <c r="AT85" i="4"/>
  <c r="U85" i="4"/>
  <c r="U429" i="4"/>
  <c r="AT429" i="4"/>
  <c r="U366" i="4"/>
  <c r="AT366" i="4"/>
  <c r="U372" i="4"/>
  <c r="AT372" i="4"/>
  <c r="AT410" i="4"/>
  <c r="U410" i="4"/>
  <c r="U59" i="4"/>
  <c r="AT59" i="4"/>
  <c r="U269" i="4"/>
  <c r="AT269" i="4"/>
  <c r="AT414" i="4"/>
  <c r="U414" i="4"/>
  <c r="U305" i="4"/>
  <c r="AT305" i="4"/>
  <c r="U143" i="4"/>
  <c r="AT143" i="4"/>
  <c r="AT123" i="4"/>
  <c r="U123" i="4"/>
  <c r="AT425" i="4"/>
  <c r="U425" i="4"/>
  <c r="U417" i="4"/>
  <c r="AT417" i="4"/>
  <c r="U362" i="4"/>
  <c r="AT362" i="4"/>
  <c r="U167" i="4"/>
  <c r="AT167" i="4"/>
  <c r="U306" i="4"/>
  <c r="AT306" i="4"/>
  <c r="U111" i="4"/>
  <c r="AT111" i="4"/>
  <c r="U151" i="4"/>
  <c r="AT151" i="4"/>
  <c r="U273" i="4"/>
  <c r="AT273" i="4"/>
  <c r="U15" i="4"/>
  <c r="AT15" i="4"/>
  <c r="U144" i="4"/>
  <c r="AT144" i="4"/>
  <c r="U313" i="4"/>
  <c r="AT313" i="4"/>
  <c r="U135" i="4"/>
  <c r="AT135" i="4"/>
  <c r="U39" i="4"/>
  <c r="AT39" i="4"/>
  <c r="AT403" i="4"/>
  <c r="U403" i="4"/>
  <c r="U160" i="4"/>
  <c r="AT160" i="4"/>
  <c r="U216" i="4"/>
  <c r="AT216" i="4"/>
  <c r="U201" i="4"/>
  <c r="AT201" i="4"/>
  <c r="U189" i="4"/>
  <c r="AT189" i="4"/>
  <c r="U198" i="4"/>
  <c r="AT198" i="4"/>
  <c r="U317" i="4"/>
  <c r="AT317" i="4"/>
  <c r="U291" i="4"/>
  <c r="AT291" i="4"/>
  <c r="U380" i="4"/>
  <c r="AT380" i="4"/>
  <c r="U26" i="4"/>
  <c r="AT26" i="4"/>
  <c r="U393" i="4"/>
  <c r="AT393" i="4"/>
  <c r="U348" i="4"/>
  <c r="AT348" i="4"/>
  <c r="U359" i="4"/>
  <c r="AT359" i="4"/>
  <c r="U128" i="4"/>
  <c r="AT128" i="4"/>
  <c r="U397" i="4"/>
  <c r="AT397" i="4"/>
  <c r="U297" i="4"/>
  <c r="AT297" i="4"/>
  <c r="U370" i="4"/>
  <c r="AT370" i="4"/>
  <c r="U4" i="4"/>
  <c r="AT4" i="4"/>
  <c r="U349" i="4"/>
  <c r="AT349" i="4"/>
  <c r="U316" i="4"/>
  <c r="AT316" i="4"/>
  <c r="U118" i="4"/>
  <c r="AT118" i="4"/>
  <c r="U334" i="4"/>
  <c r="AT334" i="4"/>
  <c r="U153" i="4"/>
  <c r="AT153" i="4"/>
  <c r="U299" i="4"/>
  <c r="AT299" i="4"/>
  <c r="U293" i="4"/>
  <c r="AT293" i="4"/>
  <c r="U395" i="4"/>
  <c r="AT395" i="4"/>
  <c r="U185" i="4"/>
  <c r="AT185" i="4"/>
  <c r="U278" i="4"/>
  <c r="AT278" i="4"/>
  <c r="AT378" i="4"/>
  <c r="U378" i="4"/>
  <c r="U209" i="4"/>
  <c r="AT209" i="4"/>
  <c r="U251" i="4"/>
  <c r="AT251" i="4"/>
  <c r="U58" i="4"/>
  <c r="AT58" i="4"/>
  <c r="AT228" i="4"/>
  <c r="U228" i="4"/>
  <c r="U286" i="4"/>
  <c r="AT286" i="4"/>
  <c r="U172" i="4"/>
  <c r="AT172" i="4"/>
  <c r="AT166" i="4"/>
  <c r="U166" i="4"/>
  <c r="U356" i="4"/>
  <c r="AT356" i="4"/>
  <c r="AT14" i="4"/>
  <c r="U14" i="4"/>
  <c r="U29" i="4"/>
  <c r="AT29" i="4"/>
  <c r="AT12" i="4"/>
  <c r="U12" i="4"/>
  <c r="U336" i="4"/>
  <c r="AT336" i="4"/>
  <c r="AT204" i="4"/>
  <c r="U204" i="4"/>
  <c r="U11" i="4"/>
  <c r="AT11" i="4"/>
  <c r="U148" i="4"/>
  <c r="AT148" i="4"/>
  <c r="U20" i="4"/>
  <c r="AT20" i="4"/>
  <c r="AT86" i="4"/>
  <c r="U86" i="4"/>
  <c r="U426" i="4"/>
  <c r="AT426" i="4"/>
  <c r="U164" i="4"/>
  <c r="AT164" i="4"/>
  <c r="U181" i="4"/>
  <c r="AT181" i="4"/>
  <c r="AT45" i="4"/>
  <c r="U45" i="4"/>
  <c r="U408" i="4"/>
  <c r="AT408" i="4"/>
  <c r="U337" i="4"/>
  <c r="AT337" i="4"/>
  <c r="U174" i="4"/>
  <c r="AT174" i="4"/>
  <c r="U274" i="4"/>
  <c r="AT274" i="4"/>
  <c r="U357" i="4"/>
  <c r="AT357" i="4"/>
  <c r="U27" i="4"/>
  <c r="AT27" i="4"/>
  <c r="U368" i="4"/>
  <c r="AT368" i="4"/>
  <c r="U28" i="4"/>
  <c r="AT28" i="4"/>
  <c r="U203" i="4"/>
  <c r="AT203" i="4"/>
  <c r="U156" i="4"/>
  <c r="AT156" i="4"/>
  <c r="U385" i="4"/>
  <c r="AT385" i="4"/>
  <c r="U191" i="4"/>
  <c r="AT191" i="4"/>
  <c r="U225" i="4"/>
  <c r="AT225" i="4"/>
  <c r="U262" i="4"/>
  <c r="AT262" i="4"/>
  <c r="U7" i="4"/>
  <c r="AT7" i="4"/>
  <c r="U221" i="4"/>
  <c r="AT221" i="4"/>
  <c r="U302" i="4"/>
  <c r="AT302" i="4"/>
  <c r="U379" i="4"/>
  <c r="AT379" i="4"/>
  <c r="U330" i="4"/>
  <c r="AT330" i="4"/>
  <c r="U170" i="4"/>
  <c r="AT170" i="4"/>
  <c r="AT409" i="4"/>
  <c r="U409" i="4"/>
  <c r="U364" i="4"/>
  <c r="AT364" i="4"/>
  <c r="U55" i="4"/>
  <c r="AT55" i="4"/>
  <c r="U182" i="4"/>
  <c r="AT182" i="4"/>
  <c r="U387" i="4"/>
  <c r="AT387" i="4"/>
  <c r="U240" i="4"/>
  <c r="AT240" i="4"/>
  <c r="U207" i="4"/>
  <c r="AT207" i="4"/>
  <c r="U176" i="4"/>
  <c r="AT176" i="4"/>
  <c r="U112" i="4"/>
  <c r="AT112" i="4"/>
  <c r="AT79" i="4"/>
  <c r="U79" i="4"/>
  <c r="U19" i="4"/>
  <c r="AT19" i="4"/>
  <c r="U423" i="4"/>
  <c r="AT423" i="4"/>
  <c r="U96" i="4"/>
  <c r="AT96" i="4"/>
  <c r="U95" i="4"/>
  <c r="AT95" i="4"/>
  <c r="U109" i="4"/>
  <c r="AT109" i="4"/>
  <c r="U106" i="4"/>
  <c r="AT106" i="4"/>
  <c r="U88" i="4"/>
  <c r="AT88" i="4"/>
  <c r="U99" i="4"/>
  <c r="AT99" i="4"/>
  <c r="U83" i="4"/>
  <c r="AT83" i="4"/>
  <c r="U93" i="4"/>
  <c r="AT93" i="4"/>
  <c r="U104" i="4"/>
  <c r="AT104" i="4"/>
  <c r="U101" i="4"/>
  <c r="AT101" i="4"/>
  <c r="U71" i="4"/>
  <c r="AT71" i="4"/>
  <c r="U103" i="4"/>
  <c r="AT103" i="4"/>
  <c r="U97" i="4"/>
  <c r="AT97" i="4"/>
  <c r="U72" i="4"/>
  <c r="AT72" i="4"/>
  <c r="U108" i="4"/>
  <c r="AT108" i="4"/>
  <c r="U105" i="4"/>
  <c r="AT105" i="4"/>
  <c r="U100" i="4"/>
  <c r="AT100" i="4"/>
  <c r="U94" i="4"/>
  <c r="AT94" i="4"/>
  <c r="U98" i="4"/>
  <c r="AT98" i="4"/>
  <c r="U102" i="4"/>
  <c r="AT102" i="4"/>
  <c r="U92" i="4"/>
  <c r="AT92" i="4"/>
  <c r="U84" i="4"/>
  <c r="AT84" i="4"/>
  <c r="U89" i="4"/>
  <c r="AT89" i="4"/>
  <c r="U91" i="4"/>
  <c r="AT91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W2" i="4"/>
  <c r="T2" i="4"/>
  <c r="U2" i="4" l="1"/>
  <c r="AT2" i="4"/>
  <c r="AU2" i="4"/>
</calcChain>
</file>

<file path=xl/sharedStrings.xml><?xml version="1.0" encoding="utf-8"?>
<sst xmlns="http://schemas.openxmlformats.org/spreadsheetml/2006/main" count="7858" uniqueCount="4374">
  <si>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</si>
  <si>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</si>
  <si>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</si>
  <si>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</si>
  <si>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</si>
  <si>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</si>
  <si>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</si>
  <si>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</si>
  <si>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</si>
  <si>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</si>
  <si>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</si>
  <si>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</si>
  <si>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</si>
  <si>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</si>
  <si>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</si>
  <si>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</si>
  <si>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</si>
  <si>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</si>
  <si>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</si>
  <si>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</si>
  <si>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</si>
  <si>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</si>
  <si>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</si>
  <si>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</si>
  <si>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</si>
  <si>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</si>
  <si>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</si>
  <si>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</si>
  <si>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</si>
  <si>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</si>
  <si>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</si>
  <si>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</si>
  <si>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</si>
  <si>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</si>
  <si>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</si>
  <si>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</si>
  <si>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</si>
  <si>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</si>
  <si>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</si>
  <si>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</si>
  <si>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</si>
  <si>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</si>
  <si>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</si>
  <si>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</si>
  <si>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</si>
  <si>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</si>
  <si>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</si>
  <si>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</si>
  <si>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</si>
  <si>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</si>
  <si>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</si>
  <si>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</si>
  <si>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</si>
  <si>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</si>
  <si>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</si>
  <si>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</si>
  <si>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</si>
  <si>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</si>
  <si>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</si>
  <si>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</si>
  <si>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</si>
  <si>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</si>
  <si>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</si>
  <si>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</si>
  <si>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</si>
  <si>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</si>
  <si>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</si>
  <si>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</si>
  <si>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</si>
  <si>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</si>
  <si>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</si>
  <si>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</si>
  <si>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</si>
  <si>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</si>
  <si>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</si>
  <si>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</si>
  <si>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</si>
  <si>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</si>
  <si>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</si>
  <si>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</si>
  <si>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</si>
  <si>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</si>
  <si>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</si>
  <si>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</si>
  <si>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</si>
  <si>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</si>
  <si>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</si>
  <si>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</si>
  <si>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</si>
  <si>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</si>
  <si>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</si>
  <si>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</si>
  <si>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</si>
  <si>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</si>
  <si>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</si>
  <si>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</si>
  <si>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</si>
  <si>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</si>
  <si>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</si>
  <si>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</si>
  <si>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</si>
  <si>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</si>
  <si>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</si>
  <si>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</si>
  <si>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</si>
  <si>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</si>
  <si>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</si>
  <si>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</si>
  <si>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</si>
  <si>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</si>
  <si>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</si>
  <si>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</si>
  <si>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</si>
  <si>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</si>
  <si>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</si>
  <si>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</si>
  <si>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</si>
  <si>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</si>
  <si>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</si>
  <si>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</si>
  <si>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</si>
  <si>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</si>
  <si>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</si>
  <si>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</si>
  <si>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</si>
  <si>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</si>
  <si>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</si>
  <si>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</si>
  <si>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</si>
  <si>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</si>
  <si>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</si>
  <si>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</si>
  <si>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</si>
  <si>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</si>
  <si>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</si>
  <si>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</si>
  <si>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</si>
  <si>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</si>
  <si>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</si>
  <si>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</si>
  <si>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</si>
  <si>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</si>
  <si>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</si>
  <si>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</si>
  <si>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</si>
  <si>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</si>
  <si>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</si>
  <si>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</si>
  <si>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</si>
  <si>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</si>
  <si>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</si>
  <si>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</si>
  <si>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</si>
  <si>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</si>
  <si>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</si>
  <si>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</si>
  <si>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</si>
  <si>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</si>
  <si>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</si>
  <si>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</si>
  <si>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</si>
  <si>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</si>
  <si>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</si>
  <si>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</si>
  <si>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</si>
  <si>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</si>
  <si>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</si>
  <si>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</si>
  <si>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</si>
  <si>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</si>
  <si>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</si>
  <si>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</si>
  <si>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</si>
  <si>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</si>
  <si>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</si>
  <si>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</si>
  <si>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</si>
  <si>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</si>
  <si>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</si>
  <si>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</si>
  <si>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</si>
  <si>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</si>
  <si>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</si>
  <si>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</si>
  <si>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</si>
  <si>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</si>
  <si>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</si>
  <si>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</si>
  <si>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</si>
  <si>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</si>
  <si>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</si>
  <si>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</si>
  <si>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</si>
  <si>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</si>
  <si>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</si>
  <si>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</si>
  <si>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</si>
  <si>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</si>
  <si>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</si>
  <si>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</si>
  <si>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</si>
  <si>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</si>
  <si>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</si>
  <si>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</si>
  <si>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</si>
  <si>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</si>
  <si>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</si>
  <si>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</si>
  <si>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</si>
  <si>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</si>
  <si>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</si>
  <si>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</si>
  <si>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</si>
  <si>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</si>
  <si>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</si>
  <si>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</si>
  <si>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</si>
  <si>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</si>
  <si>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</si>
  <si>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</si>
  <si>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</si>
  <si>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</si>
  <si>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</si>
  <si>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</si>
  <si>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</si>
  <si>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</si>
  <si>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</si>
  <si>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</si>
  <si>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</si>
  <si>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</si>
  <si>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</si>
  <si>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</si>
  <si>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</si>
  <si>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</si>
  <si>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</si>
  <si>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</si>
  <si>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</si>
  <si>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</si>
  <si>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</si>
  <si>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</si>
  <si>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</si>
  <si>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</si>
  <si>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</si>
  <si>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</si>
  <si>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</si>
  <si>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</si>
  <si>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</si>
  <si>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</si>
  <si>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</si>
  <si>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</si>
  <si>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</si>
  <si>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</si>
  <si>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</si>
  <si>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</si>
  <si>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</si>
  <si>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</si>
  <si>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</si>
  <si>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</si>
  <si>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</si>
  <si>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</si>
  <si>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</si>
  <si>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</si>
  <si>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</si>
  <si>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</si>
  <si>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</si>
  <si>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</si>
  <si>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</si>
  <si>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</si>
  <si>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</si>
  <si>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</si>
  <si>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</si>
  <si>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</si>
  <si>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</si>
  <si>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</si>
  <si>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</si>
  <si>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</si>
  <si>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</si>
  <si>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</si>
  <si>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</si>
  <si>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</si>
  <si>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</si>
  <si>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</si>
  <si>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</si>
  <si>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</si>
  <si>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</si>
  <si>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</si>
  <si>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</si>
  <si>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</si>
  <si>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</si>
  <si>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</si>
  <si>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</si>
  <si>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</si>
  <si>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</si>
  <si>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</si>
  <si>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</si>
  <si>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</si>
  <si>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</si>
  <si>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</si>
  <si>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</si>
  <si>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</si>
  <si>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</si>
  <si>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</si>
  <si>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</si>
  <si>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</si>
  <si>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</si>
  <si>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</si>
  <si>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</si>
  <si>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</si>
  <si>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</si>
  <si>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</si>
  <si>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</si>
  <si>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</si>
  <si>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</si>
  <si>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</si>
  <si>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</si>
  <si>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</si>
  <si>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</si>
  <si>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</si>
  <si>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</si>
  <si>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</si>
  <si>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</si>
  <si>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</si>
  <si>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</si>
  <si>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</si>
  <si>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</si>
  <si>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</si>
  <si>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</si>
  <si>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</si>
  <si>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</si>
  <si>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</si>
  <si>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</si>
  <si>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</si>
  <si>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</si>
  <si>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</si>
  <si>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</si>
  <si>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</si>
  <si>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</si>
  <si>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</si>
  <si>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</si>
  <si>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</si>
  <si>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</si>
  <si>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</si>
  <si>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</si>
  <si>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</si>
  <si>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</si>
  <si>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</si>
  <si>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</si>
  <si>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</si>
  <si>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</si>
  <si>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</si>
  <si>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</si>
  <si>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</si>
  <si>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</si>
  <si>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</si>
  <si>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</si>
  <si>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</si>
  <si>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</si>
  <si>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</si>
  <si>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</si>
  <si>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</si>
  <si>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</si>
  <si>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</si>
  <si>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</si>
  <si>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</si>
  <si>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</si>
  <si>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</si>
  <si>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</si>
  <si>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</si>
  <si>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</si>
  <si>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</si>
  <si>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</si>
  <si>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</si>
  <si>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</si>
  <si>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</si>
  <si>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</si>
  <si>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</si>
  <si>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</si>
  <si>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</si>
  <si>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</si>
  <si>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</si>
  <si>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</si>
  <si>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</si>
  <si>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</si>
  <si>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</si>
  <si>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</si>
  <si>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</si>
  <si>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</si>
  <si>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</si>
  <si>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</si>
  <si>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</si>
  <si>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</si>
  <si>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</si>
  <si>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</si>
  <si>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</si>
  <si>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</si>
  <si>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</si>
  <si>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</si>
  <si>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</si>
  <si>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</si>
  <si>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</si>
  <si>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</si>
  <si>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</si>
  <si>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</si>
  <si>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</si>
  <si>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</si>
  <si>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</si>
  <si>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</si>
  <si>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</si>
  <si>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</si>
  <si>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</si>
  <si>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</si>
  <si>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</si>
  <si>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</si>
  <si>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</si>
  <si>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</si>
  <si>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</si>
  <si>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</si>
  <si>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</si>
  <si>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</si>
  <si>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</si>
  <si>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</si>
  <si>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</si>
  <si>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</si>
  <si>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</si>
  <si>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</si>
  <si>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</si>
  <si>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</si>
  <si>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</si>
  <si>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</si>
  <si>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</si>
  <si>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</si>
  <si>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</si>
  <si>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</si>
  <si>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</si>
  <si>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</si>
  <si>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</si>
  <si>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</si>
  <si>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</si>
  <si>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</si>
  <si>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</si>
  <si>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</si>
  <si>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</si>
  <si>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</si>
  <si>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</si>
  <si>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</si>
  <si>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</si>
  <si>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</si>
  <si>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</si>
  <si>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</si>
  <si>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</si>
  <si>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</si>
  <si>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</si>
  <si>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</si>
  <si>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</si>
  <si>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</si>
  <si>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</si>
  <si>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</si>
  <si>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</si>
  <si>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</si>
  <si>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</si>
  <si>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</si>
  <si>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</si>
  <si>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</si>
  <si>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</si>
  <si>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</si>
  <si>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</si>
  <si>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</si>
  <si>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</si>
  <si>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</si>
  <si>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</si>
  <si>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</si>
  <si>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</si>
  <si>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</si>
  <si>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</si>
  <si>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</si>
  <si>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</si>
  <si>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</si>
  <si>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</si>
  <si>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</si>
  <si>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</si>
  <si>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</si>
  <si>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</si>
  <si>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</si>
  <si>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</si>
  <si>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</si>
  <si>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</si>
  <si>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</si>
  <si>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</si>
  <si>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</si>
  <si>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</si>
  <si>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</si>
  <si>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</si>
  <si>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</si>
  <si>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</si>
  <si>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</si>
  <si>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</si>
  <si>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</si>
  <si>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</si>
  <si>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</si>
  <si>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</si>
  <si>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</si>
  <si>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</si>
  <si>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</si>
  <si>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</si>
  <si>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</si>
  <si>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</si>
  <si>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</si>
  <si>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</si>
  <si>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</si>
  <si>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</si>
  <si>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</si>
  <si>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</si>
  <si>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</si>
  <si>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</si>
  <si>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</si>
  <si>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</si>
  <si>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</si>
  <si>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</si>
  <si>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</si>
  <si>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</si>
  <si>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</si>
  <si>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</si>
  <si>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</si>
  <si>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</si>
  <si>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</si>
  <si>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</si>
  <si>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</si>
  <si>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</si>
  <si>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</si>
  <si>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</si>
  <si>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</si>
  <si>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</si>
  <si>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</si>
  <si>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</si>
  <si>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</si>
  <si>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</si>
  <si>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</si>
  <si>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</si>
  <si>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</si>
  <si>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</si>
  <si>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</si>
  <si>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</si>
  <si>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</si>
  <si>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</si>
  <si>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</si>
  <si>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</si>
  <si>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</si>
  <si>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</si>
  <si>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</si>
  <si>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</si>
  <si>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</si>
  <si>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</si>
  <si>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</si>
  <si>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</si>
  <si>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</si>
  <si>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</si>
  <si>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</si>
  <si>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</si>
  <si>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</si>
  <si>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</si>
  <si>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</si>
  <si>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</si>
  <si>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</si>
  <si>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</si>
  <si>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</si>
  <si>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</si>
  <si>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</si>
  <si>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</si>
  <si>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</si>
  <si>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</si>
  <si>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</si>
  <si>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</si>
  <si>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</si>
  <si>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</si>
  <si>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</si>
  <si>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</si>
  <si>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</si>
  <si>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</si>
  <si>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</si>
  <si>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</si>
  <si>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</si>
  <si>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</si>
  <si>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</si>
  <si>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</si>
  <si>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</si>
  <si>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</si>
  <si>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</si>
  <si>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</si>
  <si>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</si>
  <si>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</si>
  <si>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</si>
  <si>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</si>
  <si>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</si>
  <si>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</si>
  <si>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</si>
  <si>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</si>
  <si>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</si>
  <si>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</si>
  <si>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</si>
  <si>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</si>
  <si>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</si>
  <si>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</si>
  <si>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</si>
  <si>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</si>
  <si>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</si>
  <si>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</si>
  <si>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</si>
  <si>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</si>
  <si>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</si>
  <si>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</si>
  <si>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</si>
  <si>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</si>
  <si>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</si>
  <si>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</si>
  <si>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</si>
  <si>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</si>
  <si>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</si>
  <si>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</si>
  <si>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</si>
  <si>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</si>
  <si>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</si>
  <si>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</si>
  <si>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</si>
  <si>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</si>
  <si>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</si>
  <si>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</si>
  <si>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</si>
  <si>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</si>
  <si>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</si>
  <si>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</si>
  <si>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</si>
  <si>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</si>
  <si>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</si>
  <si>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</si>
  <si>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</si>
  <si>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</si>
  <si>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</si>
  <si>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</si>
  <si>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</si>
  <si>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</si>
  <si>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</si>
  <si>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</si>
  <si>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</si>
  <si>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</si>
  <si>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</si>
  <si>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</si>
  <si>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</si>
  <si>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</si>
  <si>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</si>
  <si>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</si>
  <si>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</si>
  <si>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</si>
  <si>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</si>
  <si>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</si>
  <si>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</si>
  <si>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</si>
  <si>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</si>
  <si>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</si>
  <si>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</si>
  <si>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</si>
  <si>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</si>
  <si>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</si>
  <si>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</si>
  <si>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</si>
  <si>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</si>
  <si>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</si>
  <si>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</si>
  <si>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</si>
  <si>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</si>
  <si>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</si>
  <si>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</si>
  <si>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</si>
  <si>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</si>
  <si>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</si>
  <si>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</si>
  <si>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</si>
  <si>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</si>
  <si>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</si>
  <si>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</si>
  <si>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</si>
  <si>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</si>
  <si>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</si>
  <si>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</si>
  <si>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</si>
  <si>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</si>
  <si>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</si>
  <si>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</si>
  <si>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</si>
  <si>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</si>
  <si>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</si>
  <si>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</si>
  <si>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</si>
  <si>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</si>
  <si>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</si>
  <si>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</si>
  <si>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</si>
  <si>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</si>
  <si>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</si>
  <si>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</si>
  <si>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</si>
  <si>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</si>
  <si>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</si>
  <si>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</si>
  <si>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</si>
  <si>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</si>
  <si>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</si>
  <si>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</si>
  <si>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</si>
  <si>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</si>
  <si>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</si>
  <si>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</si>
  <si>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</si>
  <si>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</si>
  <si>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</si>
  <si>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</si>
  <si>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</si>
  <si>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</si>
  <si>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</si>
  <si>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</si>
  <si>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</si>
  <si>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</si>
  <si>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</si>
  <si>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</si>
  <si>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</si>
  <si>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</si>
  <si>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</si>
  <si>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</si>
  <si>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</si>
  <si>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</si>
  <si>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</si>
  <si>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</si>
  <si>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</si>
  <si>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</si>
  <si>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</si>
  <si>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</si>
  <si>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</si>
  <si>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</si>
  <si>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</si>
  <si>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</si>
  <si>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</si>
  <si>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</si>
  <si>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</si>
  <si>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</si>
  <si>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</si>
  <si>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</si>
  <si>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</si>
  <si>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</si>
  <si>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</si>
  <si>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</si>
  <si>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</si>
  <si>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</si>
  <si>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</si>
  <si>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</si>
  <si>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</si>
  <si>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</si>
  <si>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</si>
  <si>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</si>
  <si>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</si>
  <si>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</si>
  <si>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</si>
  <si>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</si>
  <si>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</si>
  <si>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</si>
  <si>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</si>
  <si>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</si>
  <si>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</si>
  <si>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</si>
  <si>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</si>
  <si>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</si>
  <si>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</si>
  <si>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</si>
  <si>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</si>
  <si>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</si>
  <si>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</si>
  <si>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</si>
  <si>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</si>
  <si>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</si>
  <si>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</si>
  <si>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</si>
  <si>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</si>
  <si>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</si>
  <si>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</si>
  <si>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</si>
  <si>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</si>
  <si>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</si>
  <si>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</si>
  <si>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</si>
  <si>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</si>
  <si>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</si>
  <si>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</si>
  <si>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</si>
  <si>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</si>
  <si>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</si>
  <si>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</si>
  <si>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</si>
  <si>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</si>
  <si>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</si>
  <si>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</si>
  <si>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</si>
  <si>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</si>
  <si>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</si>
  <si>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</si>
  <si>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</si>
  <si>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</si>
  <si>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</si>
  <si>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</si>
  <si>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</si>
  <si>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</si>
  <si>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</si>
  <si>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</si>
  <si>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</si>
  <si>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</si>
  <si>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</si>
  <si>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</si>
  <si>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</si>
  <si>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</si>
  <si>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</si>
  <si>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</si>
  <si>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</si>
  <si>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</si>
  <si>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</si>
  <si>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</si>
  <si>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</si>
  <si>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</si>
  <si>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</si>
  <si>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</si>
  <si>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</si>
  <si>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</si>
  <si>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</si>
  <si>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</si>
  <si>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</si>
  <si>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</si>
  <si>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</si>
  <si>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</si>
  <si>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</si>
  <si>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</si>
  <si>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</si>
  <si>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</si>
  <si>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</si>
  <si>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</si>
  <si>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</si>
  <si>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</si>
  <si>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</si>
  <si>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</si>
  <si>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</si>
  <si>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</si>
  <si>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</si>
  <si>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</si>
  <si>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</si>
  <si>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</si>
  <si>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</si>
  <si>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</si>
  <si>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</si>
  <si>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</si>
  <si>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</si>
  <si>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</si>
  <si>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</si>
  <si>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</si>
  <si>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</si>
  <si>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</si>
  <si>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</si>
  <si>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</si>
  <si>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</si>
  <si>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</si>
  <si>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</si>
  <si>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</si>
  <si>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</si>
  <si>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</si>
  <si>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</si>
  <si>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</si>
  <si>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</si>
  <si>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</si>
  <si>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</si>
  <si>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</si>
  <si>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</si>
  <si>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</si>
  <si>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</si>
  <si>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</si>
  <si>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</si>
  <si>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</si>
  <si>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</si>
  <si>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</si>
  <si>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</si>
  <si>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</si>
  <si>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</si>
  <si>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</si>
  <si>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</si>
  <si>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</si>
  <si>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</si>
  <si>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</si>
  <si>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</si>
  <si>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</si>
  <si>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</si>
  <si>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</si>
  <si>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</si>
  <si>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</si>
  <si>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</si>
  <si>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</si>
  <si>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</si>
  <si>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</si>
  <si>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</si>
  <si>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</si>
  <si>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</si>
  <si>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</si>
  <si>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</si>
  <si>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</si>
  <si>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</si>
  <si>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</si>
  <si>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</si>
  <si>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</si>
  <si>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</si>
  <si>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</si>
  <si>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</si>
  <si>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</si>
  <si>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</si>
  <si>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</si>
  <si>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</si>
  <si>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</si>
  <si>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</si>
  <si>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</si>
  <si>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</si>
  <si>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</si>
  <si>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</si>
  <si>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</si>
  <si>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</si>
  <si>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</si>
  <si>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</si>
  <si>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</si>
  <si>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</si>
  <si>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</si>
  <si>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</si>
  <si>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</si>
  <si>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</si>
  <si>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</si>
  <si>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</si>
  <si>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</si>
  <si>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</si>
  <si>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</si>
  <si>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</si>
  <si>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</si>
  <si>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</si>
  <si>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</si>
  <si>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</si>
  <si>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</si>
  <si>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</si>
  <si>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</si>
  <si>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</si>
  <si>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</si>
  <si>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</si>
  <si>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</si>
  <si>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</si>
  <si>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</si>
  <si>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</si>
  <si>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</si>
  <si>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</si>
  <si>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</si>
  <si>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</si>
  <si>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</si>
  <si>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</si>
  <si>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</si>
  <si>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</si>
  <si>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</si>
  <si>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</si>
  <si>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</si>
  <si>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</si>
  <si>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</si>
  <si>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</si>
  <si>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</si>
  <si>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</si>
  <si>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</si>
  <si>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</si>
  <si>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</si>
  <si>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</si>
  <si>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</si>
  <si>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</si>
  <si>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</si>
  <si>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</si>
  <si>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</si>
  <si>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</si>
  <si>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</si>
  <si>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</si>
  <si>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</si>
  <si>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</si>
  <si>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</si>
  <si>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</si>
  <si>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</si>
  <si>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</si>
  <si>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</si>
  <si>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</si>
  <si>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</si>
  <si>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</si>
  <si>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</si>
  <si>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</si>
  <si>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</si>
  <si>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</si>
  <si>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</si>
  <si>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</si>
  <si>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</si>
  <si>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</si>
  <si>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</si>
  <si>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</si>
  <si>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</si>
  <si>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</si>
  <si>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</si>
  <si>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</si>
  <si>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</si>
  <si>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</si>
  <si>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</si>
  <si>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</si>
  <si>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</si>
  <si>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</si>
  <si>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</si>
  <si>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</si>
  <si>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</si>
  <si>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</si>
  <si>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</si>
  <si>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</si>
  <si>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</si>
  <si>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</si>
  <si>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</si>
  <si>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</si>
  <si>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</si>
  <si>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</si>
  <si>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</si>
  <si>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</si>
  <si>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</si>
  <si>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</si>
  <si>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</si>
  <si>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</si>
  <si>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</si>
  <si>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</si>
  <si>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</si>
  <si>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</si>
  <si>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</si>
  <si>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</si>
  <si>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</si>
  <si>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</si>
  <si>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</si>
  <si>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</si>
  <si>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</si>
  <si>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</si>
  <si>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</si>
  <si>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</si>
  <si>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</si>
  <si>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</si>
  <si>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</si>
  <si>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</si>
  <si>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</si>
  <si>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</si>
  <si>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</si>
  <si>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</si>
  <si>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</si>
  <si>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</si>
  <si>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</si>
  <si>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</si>
  <si>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</si>
  <si>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</si>
  <si>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</si>
  <si>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</si>
  <si>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</si>
  <si>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</si>
  <si>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</si>
  <si>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</si>
  <si>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</si>
  <si>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</si>
  <si>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</si>
  <si>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</si>
  <si>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</si>
  <si>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</si>
  <si>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</si>
  <si>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</si>
  <si>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</si>
  <si>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</si>
  <si>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</si>
  <si>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</si>
  <si>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</si>
  <si>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</si>
  <si>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</si>
  <si>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</si>
  <si>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</si>
  <si>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</si>
  <si>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</si>
  <si>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</si>
  <si>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</si>
  <si>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</si>
  <si>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</si>
  <si>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</si>
  <si>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</si>
  <si>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</si>
  <si>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</si>
  <si>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</si>
  <si>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</si>
  <si>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</si>
  <si>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</si>
  <si>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</si>
  <si>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</si>
  <si>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</si>
  <si>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</si>
  <si>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</si>
  <si>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</si>
  <si>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</si>
  <si>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</si>
  <si>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</si>
  <si>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</si>
  <si>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</si>
  <si>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</si>
  <si>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</si>
  <si>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</si>
  <si>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</si>
  <si>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</si>
  <si>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</si>
  <si>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</si>
  <si>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</si>
  <si>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</si>
  <si>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</si>
  <si>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</si>
  <si>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</si>
  <si>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</si>
  <si>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</si>
  <si>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</si>
  <si>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</si>
  <si>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</si>
  <si>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</si>
  <si>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</si>
  <si>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</si>
  <si>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</si>
  <si>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</si>
  <si>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</si>
  <si>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</si>
  <si>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</si>
  <si>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</si>
  <si>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</si>
  <si>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</si>
  <si>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</si>
  <si>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</si>
  <si>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</si>
  <si>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</si>
  <si>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</si>
  <si>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</si>
  <si>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</si>
  <si>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</si>
  <si>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</si>
  <si>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</si>
  <si>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</si>
  <si>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</si>
  <si>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</si>
  <si>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</si>
  <si>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</si>
  <si>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</si>
  <si>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</si>
  <si>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</si>
  <si>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</si>
  <si>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</si>
  <si>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</si>
  <si>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</si>
  <si>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</si>
  <si>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</si>
  <si>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</si>
  <si>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</si>
  <si>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</si>
  <si>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</si>
  <si>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</si>
  <si>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</si>
  <si>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</si>
  <si>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</si>
  <si>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</si>
  <si>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</si>
  <si>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</si>
  <si>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</si>
  <si>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</si>
  <si>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</si>
  <si>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</si>
  <si>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</si>
  <si>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</si>
  <si>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</si>
  <si>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</si>
  <si>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</si>
  <si>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</si>
  <si>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</si>
  <si>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</si>
  <si>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</si>
  <si>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</si>
  <si>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</si>
  <si>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</si>
  <si>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</si>
  <si>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</si>
  <si>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</si>
  <si>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</si>
  <si>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</si>
  <si>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</si>
  <si>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</si>
  <si>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</si>
  <si>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</si>
  <si>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</si>
  <si>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</si>
  <si>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</si>
  <si>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</si>
  <si>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</si>
  <si>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</si>
  <si>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</si>
  <si>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</si>
  <si>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</si>
  <si>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</si>
  <si>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</si>
  <si>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</si>
  <si>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</si>
  <si>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</si>
  <si>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</si>
  <si>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</si>
  <si>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</si>
  <si>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</si>
  <si>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</si>
  <si>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</si>
  <si>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</si>
  <si>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</si>
  <si>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</si>
  <si>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</si>
  <si>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</si>
  <si>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</si>
  <si>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</si>
  <si>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</si>
  <si>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</si>
  <si>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</si>
  <si>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</si>
  <si>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</si>
  <si>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</si>
  <si>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</si>
  <si>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</si>
  <si>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</si>
  <si>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</si>
  <si>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</si>
  <si>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</si>
  <si>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</si>
  <si>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</si>
  <si>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</si>
  <si>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</si>
  <si>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</si>
  <si>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</si>
  <si>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</si>
  <si>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</si>
  <si>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</si>
  <si>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</si>
  <si>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</si>
  <si>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</si>
  <si>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</si>
  <si>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</si>
  <si>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</si>
  <si>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</si>
  <si>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</si>
  <si>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</si>
  <si>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</si>
  <si>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</si>
  <si>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</si>
  <si>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</si>
  <si>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</si>
  <si>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</si>
  <si>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</si>
  <si>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</si>
  <si>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</si>
  <si>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</si>
  <si>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</si>
  <si>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</si>
  <si>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</si>
  <si>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</si>
  <si>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</si>
  <si>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</si>
  <si>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</si>
  <si>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</si>
  <si>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</si>
  <si>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</si>
  <si>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</si>
  <si>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</si>
  <si>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</si>
  <si>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</si>
  <si>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</si>
  <si>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</si>
  <si>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</si>
  <si>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</si>
  <si>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</si>
  <si>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</si>
  <si>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</si>
  <si>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</si>
  <si>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</si>
  <si>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</si>
  <si>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</si>
  <si>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</si>
  <si>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</si>
  <si>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</si>
  <si>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</si>
  <si>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</si>
  <si>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</si>
  <si>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</si>
  <si>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</si>
  <si>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</si>
  <si>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</si>
  <si>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</si>
  <si>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</si>
  <si>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</si>
  <si>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</si>
  <si>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</si>
  <si>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</si>
  <si>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</si>
  <si>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</si>
  <si>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</si>
  <si>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</si>
  <si>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</si>
  <si>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</si>
  <si>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</si>
  <si>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</si>
  <si>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</si>
  <si>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</si>
  <si>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</si>
  <si>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</si>
  <si>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</si>
  <si>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</si>
  <si>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</si>
  <si>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</si>
  <si>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</si>
  <si>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</si>
  <si>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</si>
  <si>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</si>
  <si>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</si>
  <si>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</si>
  <si>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</si>
  <si>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</si>
  <si>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</si>
  <si>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</si>
  <si>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</si>
  <si>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</si>
  <si>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</si>
  <si>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</si>
  <si>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</si>
  <si>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</si>
  <si>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</si>
  <si>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</si>
  <si>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</si>
  <si>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</si>
  <si>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</si>
  <si>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</si>
  <si>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</si>
  <si>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</si>
  <si>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</si>
  <si>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</si>
  <si>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</si>
  <si>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</si>
  <si>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</si>
  <si>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</si>
  <si>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</si>
  <si>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</si>
  <si>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</si>
  <si>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</si>
  <si>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</si>
  <si>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</si>
  <si>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</si>
  <si>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</si>
  <si>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</si>
  <si>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</si>
  <si>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</si>
  <si>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</si>
  <si>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</si>
  <si>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</si>
  <si>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</si>
  <si>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</si>
  <si>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</si>
  <si>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</si>
  <si>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</si>
  <si>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</si>
  <si>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</si>
  <si>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</si>
  <si>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</si>
  <si>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</si>
  <si>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</si>
  <si>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</si>
  <si>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</si>
  <si>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</si>
  <si>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</si>
  <si>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</si>
  <si>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</si>
  <si>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</si>
  <si>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</si>
  <si>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</si>
  <si>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</si>
  <si>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</si>
  <si>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</si>
  <si>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</si>
  <si>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</si>
  <si>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</si>
  <si>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</si>
  <si>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</si>
  <si>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</si>
  <si>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</si>
  <si>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</si>
  <si>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</si>
  <si>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</si>
  <si>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</si>
  <si>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</si>
  <si>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</si>
  <si>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</si>
  <si>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</si>
  <si>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</si>
  <si>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</si>
  <si>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</si>
  <si>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</si>
  <si>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</si>
  <si>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</si>
  <si>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</si>
  <si>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</si>
  <si>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</si>
  <si>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</si>
  <si>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</si>
  <si>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</si>
  <si>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</si>
  <si>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</si>
  <si>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</si>
  <si>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</si>
  <si>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</si>
  <si>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</si>
  <si>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</si>
  <si>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</si>
  <si>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</si>
  <si>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</si>
  <si>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</si>
  <si>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</si>
  <si>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</si>
  <si>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</si>
  <si>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</si>
  <si>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</si>
  <si>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</si>
  <si>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</si>
  <si>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</si>
  <si>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</si>
  <si>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</si>
  <si>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</si>
  <si>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</si>
  <si>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</si>
  <si>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</si>
  <si>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</si>
  <si>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</si>
  <si>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</si>
  <si>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</si>
  <si>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</si>
  <si>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</si>
  <si>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</si>
  <si>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</si>
  <si>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</si>
  <si>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</si>
  <si>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</si>
  <si>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</si>
  <si>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</si>
  <si>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</si>
  <si>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</si>
  <si>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</si>
  <si>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</si>
  <si>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</si>
  <si>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</si>
  <si>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</si>
  <si>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</si>
  <si>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</si>
  <si>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</si>
  <si>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</si>
  <si>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</si>
  <si>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</si>
  <si>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</si>
  <si>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</si>
  <si>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</si>
  <si>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</si>
  <si>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</si>
  <si>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</si>
  <si>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</si>
  <si>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</si>
  <si>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</si>
  <si>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</si>
  <si>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</si>
  <si>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</si>
  <si>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</si>
  <si>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</si>
  <si>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</si>
  <si>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</si>
  <si>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</si>
  <si>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</si>
  <si>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</si>
  <si>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</si>
  <si>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</si>
  <si>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</si>
  <si>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</si>
  <si>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</si>
  <si>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</si>
  <si>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</si>
  <si>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</si>
  <si>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</si>
  <si>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</si>
  <si>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</si>
  <si>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</si>
  <si>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</si>
  <si>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</si>
  <si>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</si>
  <si>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</si>
  <si>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</si>
  <si>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</si>
  <si>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</si>
  <si>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</si>
  <si>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</si>
  <si>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</si>
  <si>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</si>
  <si>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</si>
  <si>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</si>
  <si>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</si>
  <si>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</si>
  <si>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</si>
  <si>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</si>
  <si>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</si>
  <si>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</si>
  <si>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</si>
  <si>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</si>
  <si>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</si>
  <si>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</si>
  <si>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</si>
  <si>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</si>
  <si>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</si>
  <si>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</si>
  <si>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</si>
  <si>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</si>
  <si>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</si>
  <si>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</si>
  <si>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</si>
  <si>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</si>
  <si>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</si>
  <si>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</si>
  <si>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</si>
  <si>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</si>
  <si>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</si>
  <si>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</si>
  <si>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</si>
  <si>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</si>
  <si>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</si>
  <si>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</si>
  <si>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</si>
  <si>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</si>
  <si>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</si>
  <si>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</si>
  <si>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</si>
  <si>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</si>
  <si>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</si>
  <si>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</si>
  <si>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</si>
  <si>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</si>
  <si>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</si>
  <si>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</si>
  <si>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</si>
  <si>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</si>
  <si>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</si>
  <si>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</si>
  <si>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</si>
  <si>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</si>
  <si>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</si>
  <si>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</si>
  <si>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</si>
  <si>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</si>
  <si>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</si>
  <si>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</si>
  <si>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</si>
  <si>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</si>
  <si>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</si>
  <si>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</si>
  <si>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</si>
  <si>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</si>
  <si>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</si>
  <si>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</si>
  <si>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</si>
  <si>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</si>
  <si>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</si>
  <si>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</si>
  <si>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</si>
  <si>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</si>
  <si>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</si>
  <si>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</si>
  <si>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</si>
  <si>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</si>
  <si>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</si>
  <si>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</si>
  <si>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</si>
  <si>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</si>
  <si>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</si>
  <si>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</si>
  <si>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</si>
  <si>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</si>
  <si>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</si>
  <si>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</si>
  <si>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</si>
  <si>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</si>
  <si>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</si>
  <si>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</si>
  <si>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</si>
  <si>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</si>
  <si>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</si>
  <si>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</si>
  <si>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</si>
  <si>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</si>
  <si>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</si>
  <si>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</si>
  <si>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</si>
  <si>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</si>
  <si>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</si>
  <si>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</si>
  <si>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</si>
  <si>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</si>
  <si>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</si>
  <si>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</si>
  <si>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</si>
  <si>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</si>
  <si>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</si>
  <si>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</si>
  <si>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</si>
  <si>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</si>
  <si>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</si>
  <si>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</si>
  <si>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</si>
  <si>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</si>
  <si>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</si>
  <si>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</si>
  <si>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</si>
  <si>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</si>
  <si>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</si>
  <si>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</si>
  <si>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</si>
  <si>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</si>
  <si>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</si>
  <si>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</si>
  <si>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</si>
  <si>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</si>
  <si>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</si>
  <si>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</si>
  <si>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</si>
  <si>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</si>
  <si>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</si>
  <si>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</si>
  <si>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</si>
  <si>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</si>
  <si>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</si>
  <si>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</si>
  <si>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</si>
  <si>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</si>
  <si>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</si>
  <si>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</si>
  <si>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</si>
  <si>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</si>
  <si>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</si>
  <si>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</si>
  <si>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</si>
  <si>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</si>
  <si>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</si>
  <si>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</si>
  <si>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</si>
  <si>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</si>
  <si>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</si>
  <si>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</si>
  <si>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</si>
  <si>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</si>
  <si>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</si>
  <si>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</si>
  <si>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</si>
  <si>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</si>
  <si>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</si>
  <si>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</si>
  <si>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</si>
  <si>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</si>
  <si>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</si>
  <si>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</si>
  <si>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</si>
  <si>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</si>
  <si>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</si>
  <si>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</si>
  <si>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</si>
  <si>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</si>
  <si>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</si>
  <si>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</si>
  <si>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</si>
  <si>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</si>
  <si>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</si>
  <si>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</si>
  <si>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</si>
  <si>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</si>
  <si>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</si>
  <si>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</si>
  <si>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</si>
  <si>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</si>
  <si>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</si>
  <si>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</si>
  <si>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</si>
  <si>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</si>
  <si>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</si>
  <si>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</si>
  <si>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</si>
  <si>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</si>
  <si>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</si>
  <si>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</si>
  <si>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</si>
  <si>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</si>
  <si>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</si>
  <si>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</si>
  <si>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</si>
  <si>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</si>
  <si>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</si>
  <si>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</si>
  <si>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</si>
  <si>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</si>
  <si>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</si>
  <si>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</si>
  <si>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</si>
  <si>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</si>
  <si>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</si>
  <si>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</si>
  <si>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</si>
  <si>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</si>
  <si>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</si>
  <si>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</si>
  <si>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</si>
  <si>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</si>
  <si>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</si>
  <si>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</si>
  <si>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</si>
  <si>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</si>
  <si>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</si>
  <si>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</si>
  <si>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</si>
  <si>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</si>
  <si>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</si>
  <si>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</si>
  <si>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</si>
  <si>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</si>
  <si>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</si>
  <si>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</si>
  <si>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</si>
  <si>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</si>
  <si>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</si>
  <si>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</si>
  <si>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</si>
  <si>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</si>
  <si>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</si>
  <si>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</si>
  <si>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</si>
  <si>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</si>
  <si>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</si>
  <si>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</si>
  <si>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</si>
  <si>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</si>
  <si>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</si>
  <si>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</si>
  <si>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</si>
  <si>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</si>
  <si>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</si>
  <si>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</si>
  <si>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</si>
  <si>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</si>
  <si>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</si>
  <si>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</si>
  <si>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</si>
  <si>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</si>
  <si>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</si>
  <si>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</si>
  <si>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</si>
  <si>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</si>
  <si>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</si>
  <si>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</si>
  <si>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</si>
  <si>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</si>
  <si>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</si>
  <si>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</si>
  <si>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</si>
  <si>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</si>
  <si>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</si>
  <si>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</si>
  <si>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</si>
  <si>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</si>
  <si>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</si>
  <si>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</si>
  <si>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</si>
  <si>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</si>
  <si>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</si>
  <si>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</si>
  <si>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</si>
  <si>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</si>
  <si>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</si>
  <si>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</si>
  <si>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</si>
  <si>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</si>
  <si>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</si>
  <si>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</si>
  <si>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</si>
  <si>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</si>
  <si>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</si>
  <si>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</si>
  <si>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</si>
  <si>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</si>
  <si>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</si>
  <si>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</si>
  <si>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</si>
  <si>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</si>
  <si>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</si>
  <si>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</si>
  <si>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</si>
  <si>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</si>
  <si>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</si>
  <si>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</si>
  <si>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</si>
  <si>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</si>
  <si>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</si>
  <si>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</si>
  <si>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</si>
  <si>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</si>
  <si>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</si>
  <si>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</si>
  <si>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</si>
  <si>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</si>
  <si>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</si>
  <si>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</si>
  <si>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</si>
  <si>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</si>
  <si>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</si>
  <si>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</si>
  <si>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</si>
  <si>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</si>
  <si>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</si>
  <si>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</si>
  <si>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</si>
  <si>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</si>
  <si>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</si>
  <si>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</si>
  <si>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</si>
  <si>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</si>
  <si>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</si>
  <si>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</si>
  <si>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</si>
  <si>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</si>
  <si>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</si>
  <si>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</si>
  <si>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</si>
  <si>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</si>
  <si>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</si>
  <si>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</si>
  <si>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</si>
  <si>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</si>
  <si>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</si>
  <si>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</si>
  <si>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</si>
  <si>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</si>
  <si>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</si>
  <si>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</si>
  <si>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</si>
  <si>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</si>
  <si>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</si>
  <si>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</si>
  <si>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</si>
  <si>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</si>
  <si>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</si>
  <si>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</si>
  <si>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</si>
  <si>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</si>
  <si>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</si>
  <si>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</si>
  <si>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</si>
  <si>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</si>
  <si>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</si>
  <si>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</si>
  <si>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</si>
  <si>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</si>
  <si>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</si>
  <si>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</si>
  <si>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</si>
  <si>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</si>
  <si>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</si>
  <si>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</si>
  <si>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</si>
  <si>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</si>
  <si>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</si>
  <si>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</si>
  <si>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</si>
  <si>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</si>
  <si>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</si>
  <si>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</si>
  <si>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</si>
  <si>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</si>
  <si>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</si>
  <si>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</si>
  <si>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</si>
  <si>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</si>
  <si>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</si>
  <si>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</si>
  <si>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</si>
  <si>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</si>
  <si>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</si>
  <si>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</si>
  <si>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</si>
  <si>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</si>
  <si>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</si>
  <si>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</si>
  <si>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</si>
  <si>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</si>
  <si>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</si>
  <si>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</si>
  <si>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</si>
  <si>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</si>
  <si>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</si>
  <si>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</si>
  <si>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</si>
  <si>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</si>
  <si>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</si>
  <si>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</si>
  <si>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</si>
  <si>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</si>
  <si>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</si>
  <si>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</si>
  <si>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</si>
  <si>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</si>
  <si>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</si>
  <si>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</si>
  <si>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</si>
  <si>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</si>
  <si>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</si>
  <si>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</si>
  <si>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</si>
  <si>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</si>
  <si>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</si>
  <si>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</si>
  <si>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</si>
  <si>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</si>
  <si>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</si>
  <si>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</si>
  <si>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</si>
  <si>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</si>
  <si>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</si>
  <si>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</si>
  <si>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</si>
  <si>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</si>
  <si>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</si>
  <si>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</si>
  <si>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</si>
  <si>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</si>
  <si>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</si>
  <si>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</si>
  <si>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</si>
  <si>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</si>
  <si>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</si>
  <si>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</si>
  <si>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</si>
  <si>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</si>
  <si>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</si>
  <si>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</si>
  <si>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</si>
  <si>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</si>
  <si>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</si>
  <si>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</si>
  <si>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</si>
  <si>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</si>
  <si>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</si>
  <si>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</si>
  <si>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</si>
  <si>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</si>
  <si>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</si>
  <si>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</si>
  <si>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</si>
  <si>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</si>
  <si>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</si>
  <si>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</si>
  <si>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</si>
  <si>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</si>
  <si>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</si>
  <si>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</si>
  <si>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</si>
  <si>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</si>
  <si>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</si>
  <si>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</si>
  <si>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</si>
  <si>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</si>
  <si>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</si>
  <si>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</si>
  <si>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</si>
  <si>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</si>
  <si>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</si>
  <si>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</si>
  <si>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</si>
  <si>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</si>
  <si>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</si>
  <si>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</si>
  <si>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</si>
  <si>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</si>
  <si>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</si>
  <si>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</si>
  <si>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</si>
  <si>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</si>
  <si>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</si>
  <si>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</si>
  <si>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</si>
  <si>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</si>
  <si>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</si>
  <si>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</si>
  <si>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</si>
  <si>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</si>
  <si>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</si>
  <si>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</si>
  <si>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</si>
  <si>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</si>
  <si>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</si>
  <si>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</si>
  <si>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</si>
  <si>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</si>
  <si>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</si>
  <si>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</si>
  <si>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</si>
  <si>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</si>
  <si>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</si>
  <si>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</si>
  <si>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</si>
  <si>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</si>
  <si>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</si>
  <si>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</si>
  <si>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</si>
  <si>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</si>
  <si>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</si>
  <si>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</si>
  <si>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</si>
  <si>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</si>
  <si>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</si>
  <si>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</si>
  <si>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</si>
  <si>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</si>
  <si>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</si>
  <si>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</si>
  <si>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</si>
  <si>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</si>
  <si>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</si>
  <si>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</si>
  <si>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</si>
  <si>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</si>
  <si>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</si>
  <si>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</si>
  <si>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</si>
  <si>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</si>
  <si>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</si>
  <si>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</si>
  <si>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</si>
  <si>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</si>
  <si>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</si>
  <si>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</si>
  <si>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</si>
  <si>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</si>
  <si>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</si>
  <si>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</si>
  <si>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</si>
  <si>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</si>
  <si>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</si>
  <si>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</si>
  <si>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</si>
  <si>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</si>
  <si>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</si>
  <si>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</si>
  <si>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</si>
  <si>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</si>
  <si>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</si>
  <si>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</si>
  <si>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</si>
  <si>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</si>
  <si>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</si>
  <si>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</si>
  <si>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</si>
  <si>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</si>
  <si>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</si>
  <si>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</si>
  <si>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</si>
  <si>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</si>
  <si>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</si>
  <si>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</si>
  <si>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</si>
  <si>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</si>
  <si>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</si>
  <si>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</si>
  <si>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</si>
  <si>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</si>
  <si>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</si>
  <si>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</si>
  <si>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</si>
  <si>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</si>
  <si>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</si>
  <si>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</si>
  <si>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</si>
  <si>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</si>
  <si>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</si>
  <si>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</si>
  <si>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</si>
  <si>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</si>
  <si>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</si>
  <si>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</si>
  <si>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</si>
  <si>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</si>
  <si>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</si>
  <si>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</si>
  <si>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</si>
  <si>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</si>
  <si>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</si>
  <si>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</si>
  <si>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</si>
  <si>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</si>
  <si>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</si>
  <si>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</si>
  <si>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</si>
  <si>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</si>
  <si>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</si>
  <si>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</si>
  <si>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</si>
  <si>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</si>
  <si>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</si>
  <si>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</si>
  <si>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</si>
  <si>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</si>
  <si>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</si>
  <si>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</si>
  <si>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</si>
  <si>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</si>
  <si>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</si>
  <si>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</si>
  <si>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</si>
  <si>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</si>
  <si>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</si>
  <si>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</si>
  <si>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</si>
  <si>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</si>
  <si>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</si>
  <si>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</si>
  <si>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</si>
  <si>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</si>
  <si>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</si>
  <si>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</si>
  <si>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</si>
  <si>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</si>
  <si>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</si>
  <si>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</si>
  <si>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</si>
  <si>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</si>
  <si>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</si>
  <si>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</si>
  <si>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</si>
  <si>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</si>
  <si>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</si>
  <si>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</si>
  <si>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</si>
  <si>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</si>
  <si>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</si>
  <si>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</si>
  <si>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</si>
  <si>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</si>
  <si>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</si>
  <si>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</si>
  <si>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</si>
  <si>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</si>
  <si>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</si>
  <si>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</si>
  <si>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</si>
  <si>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</si>
  <si>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</si>
  <si>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</si>
  <si>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</si>
  <si>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</si>
  <si>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</si>
  <si>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</si>
  <si>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</si>
  <si>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</si>
  <si>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</si>
  <si>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</si>
  <si>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</si>
  <si>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</si>
  <si>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</si>
  <si>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</si>
  <si>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</si>
  <si>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</si>
  <si>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</si>
  <si>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</si>
  <si>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</si>
  <si>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</si>
  <si>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</si>
  <si>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</si>
  <si>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</si>
  <si>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</si>
  <si>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</si>
  <si>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</si>
  <si>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</si>
  <si>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</si>
  <si>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</si>
  <si>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</si>
  <si>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</si>
  <si>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</si>
  <si>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</si>
  <si>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</si>
  <si>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</si>
  <si>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</si>
  <si>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</si>
  <si>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</si>
  <si>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</si>
  <si>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</si>
  <si>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</si>
  <si>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</si>
  <si>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</si>
  <si>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</si>
  <si>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</si>
  <si>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</si>
  <si>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</si>
  <si>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</si>
  <si>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</si>
  <si>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</si>
  <si>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</si>
  <si>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</si>
  <si>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</si>
  <si>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</si>
  <si>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</si>
  <si>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</si>
  <si>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</si>
  <si>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</si>
  <si>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</si>
  <si>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</si>
  <si>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</si>
  <si>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</si>
  <si>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</si>
  <si>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</si>
  <si>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</si>
  <si>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</si>
  <si>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</si>
  <si>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</si>
  <si>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</si>
  <si>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</si>
  <si>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</si>
  <si>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</si>
  <si>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</si>
  <si>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</si>
  <si>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</si>
  <si>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</si>
  <si>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</si>
  <si>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</si>
  <si>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</si>
  <si>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</si>
  <si>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</si>
  <si>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</si>
  <si>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</si>
  <si>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</si>
  <si>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</si>
  <si>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</si>
  <si>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</si>
  <si>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</si>
  <si>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</si>
  <si>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</si>
  <si>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</si>
  <si>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</si>
  <si>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</si>
  <si>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</si>
  <si>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</si>
  <si>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</si>
  <si>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</si>
  <si>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</si>
  <si>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</si>
  <si>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</si>
  <si>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</si>
  <si>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</si>
  <si>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</si>
  <si>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</si>
  <si>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</si>
  <si>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</si>
  <si>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</si>
  <si>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</si>
  <si>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</si>
  <si>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</si>
  <si>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</si>
  <si>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</si>
  <si>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</si>
  <si>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</si>
  <si>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</si>
  <si>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</si>
  <si>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</si>
  <si>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</si>
  <si>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</si>
  <si>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</si>
  <si>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</si>
  <si>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</si>
  <si>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</si>
  <si>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</si>
  <si>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</si>
  <si>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</si>
  <si>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</si>
  <si>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</si>
  <si>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</si>
  <si>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</si>
  <si>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</si>
  <si>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</si>
  <si>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</si>
  <si>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</si>
  <si>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</si>
  <si>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</si>
  <si>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</si>
  <si>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</si>
  <si>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</si>
  <si>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</si>
  <si>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</si>
  <si>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</si>
  <si>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</si>
  <si>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</si>
  <si>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</si>
  <si>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</si>
  <si>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</si>
  <si>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</si>
  <si>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</si>
  <si>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</si>
  <si>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</si>
  <si>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</si>
  <si>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</si>
  <si>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</si>
  <si>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</si>
  <si>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</si>
  <si>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</si>
  <si>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</si>
  <si>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</si>
  <si>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</si>
  <si>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</si>
  <si>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</si>
  <si>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</si>
  <si>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</si>
  <si>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</si>
  <si>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</si>
  <si>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</si>
  <si>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</si>
  <si>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</si>
  <si>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</si>
  <si>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</si>
  <si>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</si>
  <si>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</si>
  <si>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</si>
  <si>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</si>
  <si>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</si>
  <si>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</si>
  <si>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</si>
  <si>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</si>
  <si>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</si>
  <si>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</si>
  <si>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</si>
  <si>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</si>
  <si>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</si>
  <si>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</si>
  <si>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</si>
  <si>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</si>
  <si>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</si>
  <si>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</si>
  <si>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</si>
  <si>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</si>
  <si>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</si>
  <si>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</si>
  <si>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</si>
  <si>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</si>
  <si>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</si>
  <si>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</si>
  <si>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</si>
  <si>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</si>
  <si>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</si>
  <si>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</si>
  <si>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</si>
  <si>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</si>
  <si>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</si>
  <si>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</si>
  <si>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</si>
  <si>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</si>
  <si>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</si>
  <si>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</si>
  <si>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</si>
  <si>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</si>
  <si>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</si>
  <si>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</si>
  <si>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</si>
  <si>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</si>
  <si>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</si>
  <si>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</si>
  <si>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</si>
  <si>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</si>
  <si>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</si>
  <si>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</si>
  <si>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</si>
  <si>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</si>
  <si>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</si>
  <si>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</si>
  <si>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</si>
  <si>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</si>
  <si>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</si>
  <si>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</si>
  <si>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</si>
  <si>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</si>
  <si>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</si>
  <si>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</si>
  <si>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</si>
  <si>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</si>
  <si>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</si>
  <si>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</si>
  <si>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</si>
  <si>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</si>
  <si>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</si>
  <si>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</si>
  <si>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</si>
  <si>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</si>
  <si>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</si>
  <si>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</si>
  <si>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</si>
  <si>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</si>
  <si>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</si>
  <si>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</si>
  <si>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</si>
  <si>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</si>
  <si>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</si>
  <si>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</si>
  <si>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</si>
  <si>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</si>
  <si>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</si>
  <si>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</si>
  <si>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</si>
  <si>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</si>
  <si>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</si>
  <si>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</si>
  <si>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</si>
  <si>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</si>
  <si>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</si>
  <si>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</si>
  <si>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</si>
  <si>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</si>
  <si>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</si>
  <si>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</si>
  <si>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</si>
  <si>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</si>
  <si>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</si>
  <si>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</si>
  <si>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</si>
  <si>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</si>
  <si>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</si>
  <si>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</si>
  <si>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</si>
  <si>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</si>
  <si>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</si>
  <si>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</si>
  <si>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</si>
  <si>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</si>
  <si>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</si>
  <si>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</si>
  <si>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</si>
  <si>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</si>
  <si>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</si>
  <si>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</si>
  <si>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</si>
  <si>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</si>
  <si>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</si>
  <si>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</si>
  <si>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</si>
  <si>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</si>
  <si>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</si>
  <si>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</si>
  <si>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</si>
  <si>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</si>
  <si>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</si>
  <si>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</si>
  <si>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</si>
  <si>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</si>
  <si>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</si>
  <si>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</si>
  <si>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</si>
  <si>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</si>
  <si>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</si>
  <si>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</si>
  <si>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</si>
  <si>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</si>
  <si>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</si>
  <si>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</si>
  <si>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</si>
  <si>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</si>
  <si>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</si>
  <si>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</si>
  <si>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</si>
  <si>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</si>
  <si>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</si>
  <si>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</si>
  <si>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</si>
  <si>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</si>
  <si>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</si>
  <si>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</si>
  <si>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</si>
  <si>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</si>
  <si>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</si>
  <si>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</si>
  <si>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</si>
  <si>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</si>
  <si>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</si>
  <si>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</si>
  <si>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</si>
  <si>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</si>
  <si>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</si>
  <si>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</si>
  <si>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</si>
  <si>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</si>
  <si>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</si>
  <si>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</si>
  <si>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</si>
  <si>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</si>
  <si>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</si>
  <si>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</si>
  <si>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</si>
  <si>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</si>
  <si>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</si>
  <si>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</si>
  <si>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</si>
  <si>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</si>
  <si>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</si>
  <si>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</si>
  <si>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</si>
  <si>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</si>
  <si>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</si>
  <si>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</si>
  <si>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</si>
  <si>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</si>
  <si>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</si>
  <si>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Allene Pellingare or Varaine Pellingare</t>
  </si>
  <si>
    <t>The Guardian Council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</si>
  <si>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</si>
  <si>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</si>
  <si>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</si>
  <si>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</si>
  <si>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</si>
  <si>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</si>
  <si>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</si>
  <si>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</si>
  <si>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</si>
  <si>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</si>
  <si>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</si>
  <si>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</si>
  <si>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</si>
  <si>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</si>
  <si>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</si>
  <si>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</si>
  <si>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</si>
  <si>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</si>
  <si>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</si>
  <si>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</si>
  <si>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</si>
  <si>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</si>
  <si>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</si>
  <si>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</si>
  <si>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</si>
  <si>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</si>
  <si>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</si>
  <si>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</si>
  <si>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</si>
  <si>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</si>
  <si>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</si>
  <si>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</si>
  <si>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</si>
  <si>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</si>
  <si>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</si>
  <si>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</si>
  <si>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</si>
  <si>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</si>
  <si>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</si>
  <si>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</si>
  <si>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</si>
  <si>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</si>
  <si>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</si>
  <si>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</si>
  <si>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</si>
  <si>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</si>
  <si>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</si>
  <si>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</si>
  <si>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</si>
  <si>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</si>
  <si>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</si>
  <si>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</si>
  <si>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</si>
  <si>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</si>
  <si>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</si>
  <si>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</si>
  <si>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</si>
  <si>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</si>
  <si>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</si>
  <si>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</si>
  <si>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</si>
  <si>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</si>
  <si>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</si>
  <si>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</si>
  <si>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</si>
  <si>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</si>
  <si>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</si>
  <si>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</si>
  <si>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</si>
  <si>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</si>
  <si>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</si>
  <si>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</si>
  <si>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</si>
  <si>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</si>
  <si>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</si>
  <si>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</si>
  <si>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</si>
  <si>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</si>
  <si>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</si>
  <si>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</si>
  <si>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</si>
  <si>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</si>
  <si>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</si>
  <si>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</si>
  <si>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</si>
  <si>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</si>
  <si>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</si>
  <si>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</si>
  <si>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</si>
  <si>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</si>
  <si>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</si>
  <si>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</si>
  <si>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</si>
  <si>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</si>
  <si>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</si>
  <si>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</si>
  <si>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</si>
  <si>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</si>
  <si>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</si>
  <si>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</si>
  <si>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</si>
  <si>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</si>
  <si>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</si>
  <si>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</si>
  <si>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</si>
  <si>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</si>
  <si>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</si>
  <si>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</si>
  <si>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</si>
  <si>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</si>
  <si>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</si>
  <si>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</si>
  <si>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</si>
  <si>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</si>
  <si>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</si>
  <si>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</si>
  <si>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</si>
  <si>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</si>
  <si>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</si>
  <si>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</si>
  <si>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</si>
  <si>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</si>
  <si>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</si>
  <si>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</si>
  <si>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</si>
  <si>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</si>
  <si>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</si>
  <si>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</si>
  <si>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</si>
  <si>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</si>
  <si>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</si>
  <si>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</si>
  <si>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</si>
  <si>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</si>
  <si>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</si>
  <si>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</si>
  <si>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</si>
  <si>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</si>
  <si>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</si>
  <si>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</si>
  <si>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</si>
  <si>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</si>
  <si>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</si>
  <si>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</si>
  <si>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</si>
  <si>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</si>
  <si>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</si>
  <si>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</si>
  <si>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</si>
  <si>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</si>
  <si>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</si>
  <si>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</si>
  <si>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</si>
  <si>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</si>
  <si>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</si>
  <si>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</si>
  <si>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</si>
  <si>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</si>
  <si>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</si>
  <si>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</si>
  <si>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</si>
  <si>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</si>
  <si>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</si>
  <si>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</si>
  <si>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</si>
  <si>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</si>
  <si>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</si>
  <si>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</si>
  <si>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</si>
  <si>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</si>
  <si>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</si>
  <si>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</si>
  <si>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</si>
  <si>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</si>
  <si>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</si>
  <si>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</si>
  <si>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</si>
  <si>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</si>
  <si>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</si>
  <si>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</si>
  <si>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</si>
  <si>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</si>
  <si>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</si>
  <si>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</si>
  <si>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</si>
  <si>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</si>
  <si>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</si>
  <si>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</si>
  <si>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</si>
  <si>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</si>
  <si>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</si>
  <si>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</si>
  <si>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</si>
  <si>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</si>
  <si>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</si>
  <si>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</si>
  <si>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</si>
  <si>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</si>
  <si>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</si>
  <si>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</si>
  <si>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</si>
  <si>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</si>
  <si>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</si>
  <si>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</si>
  <si>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</si>
  <si>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</si>
  <si>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</si>
  <si>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</si>
  <si>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</si>
  <si>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</si>
  <si>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</si>
  <si>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</si>
  <si>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</si>
  <si>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</si>
  <si>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</si>
  <si>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</si>
  <si>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</si>
  <si>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</si>
  <si>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</si>
  <si>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</si>
  <si>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</si>
  <si>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</si>
  <si>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</si>
  <si>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</si>
  <si>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</si>
  <si>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</si>
  <si>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</si>
  <si>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</si>
  <si>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</si>
  <si>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</si>
  <si>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</si>
  <si>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</si>
  <si>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</si>
  <si>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</si>
  <si>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</si>
  <si>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</si>
  <si>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</si>
  <si>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</si>
  <si>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</si>
  <si>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</si>
  <si>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</si>
  <si>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</si>
  <si>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</si>
  <si>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</si>
  <si>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</si>
  <si>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</si>
  <si>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</si>
  <si>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</si>
  <si>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</si>
  <si>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</si>
  <si>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</si>
  <si>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</si>
  <si>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</si>
  <si>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</si>
  <si>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</si>
  <si>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</si>
  <si>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</si>
  <si>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</si>
  <si>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</si>
  <si>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</si>
  <si>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</si>
  <si>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</si>
  <si>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</si>
  <si>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</si>
  <si>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</si>
  <si>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</si>
  <si>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</si>
  <si>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</si>
  <si>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</si>
  <si>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</si>
  <si>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</si>
  <si>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</si>
  <si>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</si>
  <si>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</si>
  <si>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</si>
  <si>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</si>
  <si>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</si>
  <si>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</si>
  <si>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</si>
  <si>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</si>
  <si>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</si>
  <si>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</si>
  <si>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</si>
  <si>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</si>
  <si>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</si>
  <si>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</si>
  <si>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</si>
  <si>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</si>
  <si>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</si>
  <si>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</si>
  <si>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</si>
  <si>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</si>
  <si>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</si>
  <si>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</si>
  <si>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</si>
  <si>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</si>
  <si>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</si>
  <si>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</si>
  <si>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</si>
  <si>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</si>
  <si>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</si>
  <si>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</si>
  <si>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</si>
  <si>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</si>
  <si>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</si>
  <si>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</si>
  <si>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</si>
  <si>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</si>
  <si>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</si>
  <si>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</si>
  <si>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</si>
  <si>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</si>
  <si>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</si>
  <si>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</si>
  <si>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</si>
  <si>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</si>
  <si>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</si>
  <si>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</si>
  <si>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</si>
  <si>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</si>
  <si>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</si>
  <si>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</si>
  <si>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</si>
  <si>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</si>
  <si>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</si>
  <si>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</si>
  <si>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</si>
  <si>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</si>
  <si>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</si>
  <si>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</si>
  <si>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</si>
  <si>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</si>
  <si>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</si>
  <si>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</si>
  <si>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</si>
  <si>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</si>
  <si>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</si>
  <si>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</si>
  <si>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</si>
  <si>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</si>
  <si>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</si>
  <si>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</si>
  <si>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</si>
  <si>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</si>
  <si>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</si>
  <si>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</si>
  <si>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</si>
  <si>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</si>
  <si>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</si>
  <si>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</si>
  <si>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</si>
  <si>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</si>
  <si>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</si>
  <si>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</si>
  <si>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</si>
  <si>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</si>
  <si>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</si>
  <si>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</si>
  <si>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</si>
  <si>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</si>
  <si>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</si>
  <si>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</si>
  <si>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</si>
  <si>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</si>
  <si>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</si>
  <si>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</si>
  <si>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</si>
  <si>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</si>
  <si>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</si>
  <si>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</si>
  <si>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</si>
  <si>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</si>
  <si>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</si>
  <si>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</si>
  <si>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</si>
  <si>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</si>
  <si>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</si>
  <si>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</si>
  <si>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</si>
  <si>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</si>
  <si>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</si>
  <si>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</si>
  <si>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</si>
  <si>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</si>
  <si>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</si>
  <si>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</si>
  <si>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</si>
  <si>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</si>
  <si>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</si>
  <si>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</si>
  <si>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</si>
  <si>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</si>
  <si>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</si>
  <si>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</si>
  <si>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</si>
  <si>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</si>
  <si>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</si>
  <si>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</si>
  <si>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</si>
  <si>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</si>
  <si>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</si>
  <si>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</si>
  <si>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</si>
  <si>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</si>
  <si>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</si>
  <si>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</si>
  <si>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</si>
  <si>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</si>
  <si>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</si>
  <si>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</si>
  <si>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</si>
  <si>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</si>
  <si>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</si>
  <si>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</si>
  <si>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</si>
  <si>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</si>
  <si>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</si>
  <si>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</si>
  <si>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</si>
  <si>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</si>
  <si>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</si>
  <si>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</si>
  <si>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</si>
  <si>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</si>
  <si>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</si>
  <si>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</si>
  <si>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</si>
  <si>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</si>
  <si>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</si>
  <si>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</si>
  <si>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</si>
  <si>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</si>
  <si>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</si>
  <si>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</si>
  <si>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</si>
  <si>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</si>
  <si>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</si>
  <si>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</si>
  <si>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</si>
  <si>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</si>
  <si>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</si>
  <si>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</si>
  <si>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</si>
  <si>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</si>
  <si>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</si>
  <si>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</si>
  <si>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</si>
  <si>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</si>
  <si>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</si>
  <si>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</si>
  <si>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</si>
  <si>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</si>
  <si>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</si>
  <si>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</si>
  <si>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</si>
  <si>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</si>
  <si>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</si>
  <si>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</si>
  <si>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</si>
  <si>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</si>
  <si>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</si>
  <si>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</si>
  <si>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</si>
  <si>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</si>
  <si>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</si>
  <si>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</si>
  <si>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</si>
  <si>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</si>
  <si>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</si>
  <si>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</si>
  <si>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</si>
  <si>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</si>
  <si>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</si>
  <si>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</si>
  <si>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</si>
  <si>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</si>
  <si>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</si>
  <si>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</si>
  <si>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</si>
  <si>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</si>
  <si>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</si>
  <si>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</si>
  <si>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</si>
  <si>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</si>
  <si>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</si>
  <si>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</si>
  <si>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</si>
  <si>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</si>
  <si>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</si>
  <si>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</si>
  <si>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</si>
  <si>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</si>
  <si>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</si>
  <si>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</si>
  <si>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</si>
  <si>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</si>
  <si>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</si>
  <si>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</si>
  <si>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</si>
  <si>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</si>
  <si>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</si>
  <si>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</si>
  <si>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</si>
  <si>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</si>
  <si>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</si>
  <si>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</si>
  <si>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</si>
  <si>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</si>
  <si>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</si>
  <si>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</si>
  <si>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</si>
  <si>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</si>
  <si>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</si>
  <si>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</si>
  <si>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</si>
  <si>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</si>
  <si>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</si>
  <si>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</si>
  <si>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</si>
  <si>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</si>
  <si>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</si>
  <si>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</si>
  <si>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</si>
  <si>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</si>
  <si>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</si>
  <si>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</si>
  <si>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</si>
  <si>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</si>
  <si>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</si>
  <si>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</si>
  <si>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</si>
  <si>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</si>
  <si>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</si>
  <si>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</si>
  <si>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</si>
  <si>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</si>
  <si>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</si>
  <si>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</si>
  <si>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</si>
  <si>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</si>
  <si>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</si>
  <si>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</si>
  <si>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</si>
  <si>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</si>
  <si>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</si>
  <si>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</si>
  <si>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</si>
  <si>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</si>
  <si>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</si>
  <si>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</si>
  <si>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</si>
  <si>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</si>
  <si>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</si>
  <si>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</si>
  <si>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</si>
  <si>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</si>
  <si>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</si>
  <si>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</si>
  <si>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</si>
  <si>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</si>
  <si>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</si>
  <si>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</si>
  <si>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</si>
  <si>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</si>
  <si>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</si>
  <si>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</si>
  <si>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</si>
  <si>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</si>
  <si>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</si>
  <si>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</si>
  <si>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</si>
  <si>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</si>
  <si>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</si>
  <si>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</si>
  <si>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</si>
  <si>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</si>
  <si>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</si>
  <si>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</si>
  <si>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</si>
  <si>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</si>
  <si>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</si>
  <si>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</si>
  <si>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</si>
  <si>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</si>
  <si>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</si>
  <si>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</si>
  <si>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</si>
  <si>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</si>
  <si>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</si>
  <si>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</si>
  <si>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</si>
  <si>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</si>
  <si>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</si>
  <si>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</si>
  <si>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</si>
  <si>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</si>
  <si>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</si>
  <si>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</si>
  <si>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</si>
  <si>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</si>
  <si>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</si>
  <si>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</si>
  <si>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</si>
  <si>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</si>
  <si>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</si>
  <si>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</si>
  <si>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</si>
  <si>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</si>
  <si>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</si>
  <si>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</si>
  <si>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</si>
  <si>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</si>
  <si>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</si>
  <si>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</si>
  <si>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</si>
  <si>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</si>
  <si>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</si>
  <si>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</si>
  <si>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</si>
  <si>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</si>
  <si>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</si>
  <si>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</si>
  <si>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</si>
  <si>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</si>
  <si>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</si>
  <si>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</si>
  <si>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</si>
  <si>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</si>
  <si>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</si>
  <si>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</si>
  <si>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</si>
  <si>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</si>
  <si>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</si>
  <si>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</si>
  <si>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</si>
  <si>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</si>
  <si>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</si>
  <si>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</si>
  <si>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</si>
  <si>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</si>
  <si>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</si>
  <si>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</si>
  <si>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</si>
  <si>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</si>
  <si>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</si>
  <si>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</si>
  <si>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</si>
  <si>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</si>
  <si>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</si>
  <si>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</si>
  <si>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</si>
  <si>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</si>
  <si>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</si>
  <si>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</si>
  <si>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</si>
  <si>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</si>
  <si>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</si>
  <si>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</si>
  <si>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</si>
  <si>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</si>
  <si>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</si>
  <si>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</si>
  <si>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</si>
  <si>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</si>
  <si>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</si>
  <si>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</si>
  <si>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</si>
  <si>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</si>
  <si>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</si>
  <si>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</si>
  <si>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</si>
  <si>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</si>
  <si>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</si>
  <si>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</si>
  <si>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</si>
  <si>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</si>
  <si>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</si>
  <si>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</si>
  <si>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</si>
  <si>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</si>
  <si>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</si>
  <si>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</si>
  <si>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</si>
  <si>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</si>
  <si>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</si>
  <si>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</si>
  <si>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</si>
  <si>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</si>
  <si>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</si>
  <si>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</si>
  <si>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</si>
  <si>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</si>
  <si>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</si>
  <si>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</si>
  <si>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</si>
  <si>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</si>
  <si>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</si>
  <si>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</si>
  <si>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</si>
  <si>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</si>
  <si>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</si>
  <si>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</si>
  <si>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</si>
  <si>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</si>
  <si>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</si>
  <si>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</si>
  <si>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</si>
  <si>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</si>
  <si>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</si>
  <si>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</si>
  <si>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</si>
  <si>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</si>
  <si>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</si>
  <si>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</si>
  <si>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</si>
  <si>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</si>
  <si>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</si>
  <si>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</si>
  <si>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</si>
  <si>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</si>
  <si>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</si>
  <si>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</si>
  <si>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</si>
  <si>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</si>
  <si>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</si>
  <si>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</si>
  <si>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</si>
  <si>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</si>
  <si>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</si>
  <si>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</si>
  <si>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</si>
  <si>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</si>
  <si>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</si>
  <si>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</si>
  <si>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</si>
  <si>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</si>
  <si>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</si>
  <si>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</si>
  <si>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</si>
  <si>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</si>
  <si>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</si>
  <si>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</si>
  <si>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</si>
  <si>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</si>
  <si>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</si>
  <si>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</si>
  <si>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</si>
  <si>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</si>
  <si>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</si>
  <si>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</si>
  <si>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</si>
  <si>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</si>
  <si>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</si>
  <si>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</si>
  <si>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</si>
  <si>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</si>
  <si>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</si>
  <si>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</si>
  <si>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</si>
  <si>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</si>
  <si>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</si>
  <si>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</si>
  <si>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</si>
  <si>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</si>
  <si>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</si>
  <si>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</si>
  <si>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</si>
  <si>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</si>
  <si>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</si>
  <si>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</si>
  <si>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</si>
  <si>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</si>
  <si>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</si>
  <si>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</si>
  <si>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</si>
  <si>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</si>
  <si>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</si>
  <si>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</si>
  <si>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</si>
  <si>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</si>
  <si>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</si>
  <si>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</si>
  <si>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</si>
  <si>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</si>
  <si>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</si>
  <si>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</si>
  <si>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</si>
  <si>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</si>
  <si>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</si>
  <si>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</si>
  <si>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</si>
  <si>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</si>
  <si>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</si>
  <si>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</si>
  <si>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</si>
  <si>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</si>
  <si>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</si>
  <si>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</si>
  <si>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</si>
  <si>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</si>
  <si>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</si>
  <si>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</si>
  <si>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</si>
  <si>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</si>
  <si>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</si>
  <si>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</si>
  <si>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</si>
  <si>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</si>
  <si>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</si>
  <si>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</si>
  <si>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</si>
  <si>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</si>
  <si>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</si>
  <si>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</si>
  <si>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</si>
  <si>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</si>
  <si>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</si>
  <si>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</si>
  <si>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</si>
  <si>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</si>
  <si>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</si>
  <si>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</si>
  <si>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</si>
  <si>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</si>
  <si>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</si>
  <si>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</si>
  <si>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</si>
  <si>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</si>
  <si>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</si>
  <si>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</si>
  <si>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</si>
  <si>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</si>
  <si>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</si>
  <si>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</si>
  <si>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</si>
  <si>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</si>
  <si>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</si>
  <si>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</si>
  <si>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</si>
  <si>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</si>
  <si>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</si>
  <si>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</si>
  <si>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</si>
  <si>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</si>
  <si>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</si>
  <si>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</si>
  <si>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</si>
  <si>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</si>
  <si>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</si>
  <si>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</si>
  <si>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</si>
  <si>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</si>
  <si>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</si>
  <si>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</si>
  <si>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</si>
  <si>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</si>
  <si>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</si>
  <si>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</si>
  <si>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</si>
  <si>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</si>
  <si>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</si>
  <si>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</si>
  <si>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</si>
  <si>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</si>
  <si>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</si>
  <si>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</si>
  <si>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</si>
  <si>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</si>
  <si>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</si>
  <si>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</si>
  <si>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</si>
  <si>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</si>
  <si>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</si>
  <si>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</si>
  <si>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</si>
  <si>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</si>
  <si>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</si>
  <si>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</si>
  <si>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</si>
  <si>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</si>
  <si>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</si>
  <si>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</si>
  <si>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</si>
  <si>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</si>
  <si>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</si>
  <si>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</si>
  <si>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</si>
  <si>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</si>
  <si>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</si>
  <si>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</si>
  <si>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</si>
  <si>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</si>
  <si>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</si>
  <si>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</si>
  <si>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</si>
  <si>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</si>
  <si>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</si>
  <si>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</si>
  <si>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</si>
  <si>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</si>
  <si>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</si>
  <si>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</si>
  <si>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</si>
  <si>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</si>
  <si>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</si>
  <si>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</si>
  <si>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</si>
  <si>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</si>
  <si>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</si>
  <si>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</si>
  <si>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</si>
  <si>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</si>
  <si>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</si>
  <si>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</si>
  <si>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</si>
  <si>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</si>
  <si>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</si>
  <si>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</si>
  <si>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</si>
  <si>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</si>
  <si>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</si>
  <si>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</si>
  <si>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</si>
  <si>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</si>
  <si>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</si>
  <si>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</si>
  <si>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</si>
  <si>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</si>
  <si>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</si>
  <si>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</si>
  <si>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</si>
  <si>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</si>
  <si>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</si>
  <si>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</si>
  <si>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</si>
  <si>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</si>
  <si>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</si>
  <si>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</si>
  <si>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</si>
  <si>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</si>
  <si>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</si>
  <si>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</si>
  <si>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</si>
  <si>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</si>
  <si>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</si>
  <si>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</si>
  <si>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</si>
  <si>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</si>
  <si>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</si>
  <si>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</si>
  <si>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</si>
  <si>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</si>
  <si>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</si>
  <si>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</si>
  <si>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</si>
  <si>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</si>
  <si>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</si>
  <si>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</si>
  <si>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</si>
  <si>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</si>
  <si>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</si>
  <si>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</si>
  <si>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</si>
  <si>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</si>
  <si>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</si>
  <si>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</si>
  <si>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</si>
  <si>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</si>
  <si>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</si>
  <si>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</si>
  <si>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</si>
  <si>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</si>
  <si>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</si>
  <si>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</si>
  <si>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</si>
  <si>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</si>
  <si>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</si>
  <si>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</si>
  <si>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</si>
  <si>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</si>
  <si>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</si>
  <si>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</si>
  <si>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</si>
  <si>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</si>
  <si>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</si>
  <si>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</si>
  <si>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</si>
  <si>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</si>
  <si>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</si>
  <si>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</si>
  <si>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</si>
  <si>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</si>
  <si>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</si>
  <si>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</si>
  <si>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</si>
  <si>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</si>
  <si>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</si>
  <si>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</si>
  <si>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</si>
  <si>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</si>
  <si>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</si>
  <si>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</si>
  <si>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</si>
  <si>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</si>
  <si>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</si>
  <si>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</si>
  <si>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</si>
  <si>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</si>
  <si>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</si>
  <si>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</si>
  <si>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</si>
  <si>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</si>
  <si>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</si>
  <si>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</si>
  <si>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</si>
  <si>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</si>
  <si>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</si>
  <si>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</si>
  <si>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</si>
  <si>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</si>
  <si>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</si>
  <si>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</si>
  <si>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</si>
  <si>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</si>
  <si>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</si>
  <si>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</si>
  <si>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</si>
  <si>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</si>
  <si>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</si>
  <si>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</si>
  <si>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</si>
  <si>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</si>
  <si>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</si>
  <si>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</si>
  <si>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</si>
  <si>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</si>
  <si>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</si>
  <si>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</si>
  <si>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</si>
  <si>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</si>
  <si>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</si>
  <si>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</si>
  <si>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</si>
  <si>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</si>
  <si>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</si>
  <si>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</si>
  <si>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</si>
  <si>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</si>
  <si>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</si>
  <si>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</si>
  <si>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</si>
  <si>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</si>
  <si>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</si>
  <si>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</si>
  <si>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</si>
  <si>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</si>
  <si>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</si>
  <si>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</si>
  <si>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</si>
  <si>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</si>
  <si>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</si>
  <si>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</si>
  <si>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</si>
  <si>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</si>
  <si>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</si>
  <si>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</si>
  <si>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</si>
  <si>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</si>
  <si>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</si>
  <si>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</si>
  <si>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</si>
  <si>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</si>
  <si>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</si>
  <si>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</si>
  <si>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</si>
  <si>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</si>
  <si>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</si>
  <si>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</si>
  <si>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</si>
  <si>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</si>
  <si>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</si>
  <si>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</si>
  <si>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</si>
  <si>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</si>
  <si>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</si>
  <si>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</si>
  <si>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</si>
  <si>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</si>
  <si>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</si>
  <si>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</si>
  <si>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</si>
  <si>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</si>
  <si>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</si>
  <si>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</si>
  <si>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</si>
  <si>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</si>
  <si>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</si>
  <si>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</si>
  <si>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</si>
  <si>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</si>
  <si>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</si>
  <si>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</si>
  <si>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</si>
  <si>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</si>
  <si>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</si>
  <si>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</si>
  <si>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</si>
  <si>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</si>
  <si>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</si>
  <si>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</si>
  <si>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</si>
  <si>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</si>
  <si>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</si>
  <si>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</si>
  <si>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</si>
  <si>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</si>
  <si>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</si>
  <si>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</si>
  <si>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</si>
  <si>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</si>
  <si>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</si>
  <si>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</si>
  <si>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</si>
  <si>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</si>
  <si>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</si>
  <si>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</si>
  <si>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</si>
  <si>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</si>
  <si>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</si>
  <si>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</si>
  <si>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</si>
  <si>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</si>
  <si>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</si>
  <si>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</si>
  <si>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</si>
  <si>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</si>
  <si>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</si>
  <si>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</si>
  <si>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</si>
  <si>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</si>
  <si>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</si>
  <si>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</si>
  <si>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</si>
  <si>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</si>
  <si>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</si>
  <si>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</si>
  <si>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</si>
  <si>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</si>
  <si>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</si>
  <si>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</si>
  <si>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</si>
  <si>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</si>
  <si>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</si>
  <si>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</si>
  <si>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</si>
  <si>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</si>
  <si>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</si>
  <si>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</si>
  <si>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</si>
  <si>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</si>
  <si>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</si>
  <si>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</si>
  <si>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</si>
  <si>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</si>
  <si>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</si>
  <si>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</si>
  <si>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</si>
  <si>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</si>
  <si>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</si>
  <si>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</si>
  <si>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</si>
  <si>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</si>
  <si>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</si>
  <si>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</si>
  <si>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</si>
  <si>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</si>
  <si>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</si>
  <si>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</si>
  <si>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</si>
  <si>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</si>
  <si>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</si>
  <si>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</si>
  <si>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</si>
  <si>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</si>
  <si>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</si>
  <si>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</si>
  <si>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</si>
  <si>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</si>
  <si>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</si>
  <si>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</si>
  <si>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</si>
  <si>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</si>
  <si>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</si>
  <si>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</si>
  <si>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</si>
  <si>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</si>
  <si>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</si>
  <si>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</si>
  <si>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</si>
  <si>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</si>
  <si>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</si>
  <si>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</si>
  <si>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</si>
  <si>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</si>
  <si>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</si>
  <si>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</si>
  <si>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</si>
  <si>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</si>
  <si>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</si>
  <si>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</si>
  <si>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</si>
  <si>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</si>
  <si>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</si>
  <si>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</si>
  <si>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</si>
  <si>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</si>
  <si>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</si>
  <si>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</si>
  <si>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</si>
  <si>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</si>
  <si>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</si>
  <si>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</si>
  <si>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</si>
  <si>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</si>
  <si>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</si>
  <si>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</si>
  <si>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</si>
  <si>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</si>
  <si>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</si>
  <si>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</si>
  <si>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</si>
  <si>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</si>
  <si>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</si>
  <si>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</si>
  <si>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</si>
  <si>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</si>
  <si>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</si>
  <si>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</si>
  <si>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</si>
  <si>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</si>
  <si>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</si>
  <si>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</si>
  <si>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</si>
  <si>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</si>
  <si>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</si>
  <si>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</si>
  <si>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</si>
  <si>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</si>
  <si>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</si>
  <si>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</si>
  <si>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</si>
  <si>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</si>
  <si>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</si>
  <si>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</si>
  <si>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</si>
  <si>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</si>
  <si>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</si>
  <si>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</si>
  <si>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</si>
  <si>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</si>
  <si>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</si>
  <si>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</si>
  <si>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</si>
  <si>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</si>
  <si>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</si>
  <si>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</si>
  <si>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</si>
  <si>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</si>
  <si>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</si>
  <si>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</si>
  <si>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</si>
  <si>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</si>
  <si>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</si>
  <si>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</si>
  <si>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</si>
  <si>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</si>
  <si>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</si>
  <si>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</si>
  <si>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</si>
  <si>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</si>
  <si>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</si>
  <si>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</si>
  <si>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</si>
  <si>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</si>
  <si>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</si>
  <si>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</si>
  <si>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</si>
  <si>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</si>
  <si>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</si>
  <si>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</si>
  <si>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</si>
  <si>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</si>
  <si>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</si>
  <si>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</si>
  <si>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</si>
  <si>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</si>
  <si>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</si>
  <si>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</si>
  <si>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</si>
  <si>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</si>
  <si>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</si>
  <si>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</si>
  <si>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</si>
  <si>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</si>
  <si>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</si>
  <si>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</si>
  <si>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</si>
  <si>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</si>
  <si>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</si>
  <si>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</si>
  <si>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</si>
  <si>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</si>
  <si>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</si>
  <si>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</si>
  <si>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</si>
  <si>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</si>
  <si>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</si>
  <si>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</si>
  <si>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</si>
  <si>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</si>
  <si>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</si>
  <si>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</si>
  <si>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</si>
  <si>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</si>
  <si>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</si>
  <si>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</si>
  <si>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</si>
  <si>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</si>
  <si>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</si>
  <si>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</si>
  <si>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</si>
  <si>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</si>
  <si>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</si>
  <si>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</si>
  <si>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</si>
  <si>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</si>
  <si>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</si>
  <si>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</si>
  <si>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</si>
  <si>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</si>
  <si>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</si>
  <si>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</si>
  <si>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</si>
  <si>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</si>
  <si>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</si>
  <si>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</si>
  <si>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</si>
  <si>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</si>
  <si>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</si>
  <si>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</si>
  <si>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</si>
  <si>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</si>
  <si>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</si>
  <si>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</si>
  <si>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</si>
  <si>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</si>
  <si>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</si>
  <si>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</si>
  <si>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</si>
  <si>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</si>
  <si>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</si>
  <si>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</si>
  <si>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</si>
  <si>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</si>
  <si>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</si>
  <si>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</si>
  <si>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</si>
  <si>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</si>
  <si>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</si>
  <si>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</si>
  <si>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</si>
  <si>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</si>
  <si>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</si>
  <si>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</si>
  <si>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</si>
  <si>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</si>
  <si>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</si>
  <si>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</si>
  <si>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</si>
  <si>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</si>
  <si>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</si>
  <si>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</si>
  <si>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</si>
  <si>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</si>
  <si>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</si>
  <si>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</si>
  <si>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</si>
  <si>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</si>
  <si>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</si>
  <si>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</si>
  <si>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</si>
  <si>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</si>
  <si>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</si>
  <si>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</si>
  <si>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</si>
  <si>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</si>
  <si>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</si>
  <si>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</si>
  <si>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</si>
  <si>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</si>
  <si>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</si>
  <si>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</si>
  <si>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</si>
  <si>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</si>
  <si>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</si>
  <si>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</si>
  <si>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</si>
  <si>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</si>
  <si>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</si>
  <si>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</si>
  <si>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</si>
  <si>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</si>
  <si>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</si>
  <si>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</si>
  <si>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</si>
  <si>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</si>
  <si>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</si>
  <si>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</si>
  <si>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</si>
  <si>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</si>
  <si>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</si>
  <si>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</si>
  <si>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</si>
  <si>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</si>
  <si>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</si>
  <si>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</si>
  <si>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</si>
  <si>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</si>
  <si>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</si>
  <si>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</si>
  <si>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</si>
  <si>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</si>
  <si>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</si>
  <si>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</si>
  <si>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</si>
  <si>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</si>
  <si>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</si>
  <si>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</si>
  <si>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</si>
  <si>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</si>
  <si>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</si>
  <si>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</si>
  <si>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</si>
  <si>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</si>
  <si>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</si>
  <si>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</si>
  <si>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</si>
  <si>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</si>
  <si>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</si>
  <si>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</si>
  <si>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</si>
  <si>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</si>
  <si>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</si>
  <si>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</si>
  <si>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</si>
  <si>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</si>
  <si>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</si>
  <si>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</si>
  <si>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</si>
  <si>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</si>
  <si>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</si>
  <si>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</si>
  <si>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</si>
  <si>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</si>
  <si>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</si>
  <si>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</si>
  <si>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</si>
  <si>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</si>
  <si>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</si>
  <si>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</si>
  <si>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</si>
  <si>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</si>
  <si>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</si>
  <si>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</si>
  <si>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</si>
  <si>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</si>
  <si>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</si>
  <si>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</si>
  <si>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</si>
  <si>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</si>
  <si>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</si>
  <si>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</si>
  <si>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</si>
  <si>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</si>
  <si>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</si>
  <si>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</si>
  <si>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</si>
  <si>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</si>
  <si>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</si>
  <si>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</si>
  <si>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</si>
  <si>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</si>
  <si>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</si>
  <si>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</si>
  <si>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</si>
  <si>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</si>
  <si>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</si>
  <si>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</si>
  <si>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</si>
  <si>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</si>
  <si>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</si>
  <si>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</si>
  <si>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</si>
  <si>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</si>
  <si>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</si>
  <si>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</si>
  <si>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</si>
  <si>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</si>
  <si>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</si>
  <si>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</si>
  <si>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</si>
  <si>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</si>
  <si>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</si>
  <si>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</si>
  <si>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</si>
  <si>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</si>
  <si>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</si>
  <si>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</si>
  <si>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</si>
  <si>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</si>
  <si>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</si>
  <si>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</si>
  <si>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</si>
  <si>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</si>
  <si>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</si>
  <si>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</si>
  <si>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</si>
  <si>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</si>
  <si>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</si>
  <si>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</si>
  <si>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</si>
  <si>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</si>
  <si>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</si>
  <si>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</si>
  <si>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</si>
  <si>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</si>
  <si>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</si>
  <si>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</si>
  <si>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</si>
  <si>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</si>
  <si>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</si>
  <si>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</si>
  <si>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</si>
  <si>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</si>
  <si>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</si>
  <si>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</si>
  <si>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</si>
  <si>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</si>
  <si>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</si>
  <si>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</si>
  <si>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</si>
  <si>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</si>
  <si>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</si>
  <si>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</si>
  <si>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</si>
  <si>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</si>
  <si>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</si>
  <si>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</si>
  <si>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</si>
  <si>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</si>
  <si>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</si>
  <si>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</si>
  <si>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</si>
  <si>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</si>
  <si>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</si>
  <si>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</si>
  <si>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</si>
  <si>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</si>
  <si>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</si>
  <si>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</si>
  <si>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</si>
  <si>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</si>
  <si>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</si>
  <si>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</si>
  <si>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</si>
  <si>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</si>
  <si>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</si>
  <si>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</si>
  <si>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</si>
  <si>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</si>
  <si>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</si>
  <si>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</si>
  <si>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</si>
  <si>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</si>
  <si>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</si>
  <si>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</si>
  <si>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</si>
  <si>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</si>
  <si>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</si>
  <si>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</si>
  <si>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</si>
  <si>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</si>
  <si>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</si>
  <si>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</si>
  <si>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</si>
  <si>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</si>
  <si>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</si>
  <si>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</si>
  <si>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</si>
  <si>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</si>
  <si>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</si>
  <si>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</si>
  <si>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</si>
  <si>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</si>
  <si>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</si>
  <si>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</si>
  <si>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</si>
  <si>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</si>
  <si>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</si>
  <si>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</si>
  <si>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</si>
  <si>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</si>
  <si>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</si>
  <si>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</si>
  <si>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</si>
  <si>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</si>
  <si>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</si>
  <si>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</si>
  <si>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</si>
  <si>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</si>
  <si>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</si>
  <si>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</si>
  <si>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</si>
  <si>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</si>
  <si>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</si>
  <si>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</si>
  <si>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</si>
  <si>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</si>
  <si>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</si>
  <si>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</si>
  <si>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</si>
  <si>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</si>
  <si>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</si>
  <si>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</si>
  <si>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</si>
  <si>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</si>
  <si>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</si>
  <si>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</si>
  <si>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</si>
  <si>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</si>
  <si>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</si>
  <si>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</si>
  <si>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</si>
  <si>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</si>
  <si>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</si>
  <si>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</si>
  <si>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</si>
  <si>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</si>
  <si>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</si>
  <si>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</si>
  <si>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</si>
  <si>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</si>
  <si>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</si>
  <si>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</si>
  <si>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</si>
  <si>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</si>
  <si>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</si>
  <si>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</si>
  <si>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</si>
  <si>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</si>
  <si>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</si>
  <si>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</si>
  <si>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</si>
  <si>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</si>
  <si>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</si>
  <si>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</si>
  <si>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</si>
  <si>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</si>
  <si>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</si>
  <si>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</si>
  <si>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</si>
  <si>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</si>
  <si>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</si>
  <si>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</si>
  <si>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</si>
  <si>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</si>
  <si>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</si>
  <si>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</si>
  <si>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</si>
  <si>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</si>
  <si>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</si>
  <si>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</si>
  <si>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</si>
  <si>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</si>
  <si>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</si>
  <si>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</si>
  <si>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</si>
  <si>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</si>
  <si>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</si>
  <si>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</si>
  <si>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</si>
  <si>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</si>
  <si>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</si>
  <si>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</si>
  <si>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</si>
  <si>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</si>
  <si>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</si>
  <si>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</si>
  <si>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</si>
  <si>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</si>
  <si>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</si>
  <si>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</si>
  <si>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</si>
  <si>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</si>
  <si>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</si>
  <si>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</si>
  <si>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</si>
  <si>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</si>
  <si>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</si>
  <si>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</si>
  <si>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</si>
  <si>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</si>
  <si>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</si>
  <si>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</si>
  <si>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</si>
  <si>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</si>
  <si>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</si>
  <si>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</si>
  <si>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</si>
  <si>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</si>
  <si>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</si>
  <si>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</si>
  <si>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</si>
  <si>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</si>
  <si>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</si>
  <si>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</si>
  <si>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</si>
  <si>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</si>
  <si>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</si>
  <si>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</si>
  <si>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</si>
  <si>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</si>
  <si>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</si>
  <si>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</si>
  <si>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</si>
  <si>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</si>
  <si>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</si>
  <si>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</si>
  <si>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</si>
  <si>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</si>
  <si>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</si>
  <si>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</si>
  <si>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</si>
  <si>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</si>
  <si>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</si>
  <si>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</si>
  <si>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</si>
  <si>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</si>
  <si>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</si>
  <si>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</si>
  <si>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</si>
  <si>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</si>
  <si>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</si>
  <si>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</si>
  <si>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</si>
  <si>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</si>
  <si>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</si>
  <si>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</si>
  <si>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</si>
  <si>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</si>
  <si>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</si>
  <si>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</si>
  <si>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</si>
  <si>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</si>
  <si>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</si>
  <si>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</si>
  <si>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</si>
  <si>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</si>
  <si>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</si>
  <si>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</si>
  <si>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</si>
  <si>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</si>
  <si>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</si>
  <si>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</si>
  <si>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</si>
  <si>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</si>
  <si>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</si>
  <si>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</si>
  <si>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</si>
  <si>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</si>
  <si>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</si>
  <si>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</si>
  <si>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</si>
  <si>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</si>
  <si>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</si>
  <si>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</si>
  <si>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</si>
  <si>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</si>
  <si>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</si>
  <si>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</si>
  <si>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</si>
  <si>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</si>
  <si>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</si>
  <si>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</si>
  <si>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</si>
  <si>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</si>
  <si>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</si>
  <si>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</si>
  <si>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</si>
  <si>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</si>
  <si>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</si>
  <si>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</si>
  <si>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</si>
  <si>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</si>
  <si>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</si>
  <si>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</si>
  <si>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</si>
  <si>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</si>
  <si>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</si>
  <si>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</si>
  <si>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</si>
  <si>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</si>
  <si>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</si>
  <si>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</si>
  <si>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</si>
  <si>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</si>
  <si>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</si>
  <si>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</si>
  <si>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</si>
  <si>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</si>
  <si>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</si>
  <si>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</si>
  <si>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</si>
  <si>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</si>
  <si>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</si>
  <si>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</si>
  <si>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</si>
  <si>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</si>
  <si>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</si>
  <si>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</si>
  <si>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</si>
  <si>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</si>
  <si>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</si>
  <si>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</si>
  <si>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</si>
  <si>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</si>
  <si>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</si>
  <si>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</si>
  <si>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</si>
  <si>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</si>
  <si>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</si>
  <si>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</si>
  <si>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</si>
  <si>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</si>
  <si>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</si>
  <si>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</si>
  <si>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</si>
  <si>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</si>
  <si>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Lava Queen</t>
  </si>
  <si>
    <t>The Stonekeeper</t>
  </si>
  <si>
    <t>LIBSETS_DROP_MECHANIC_ARENA_STAGE_CHEST</t>
  </si>
  <si>
    <t>Arena-Phasen Schatztruhe</t>
  </si>
  <si>
    <t>Kra\'gh the Dreugh King</t>
  </si>
  <si>
    <t>Nerien\'eth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</si>
</sst>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46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0"/>
  <sheetViews>
    <sheetView tabSelected="1" zoomScale="85" zoomScaleNormal="85" workbookViewId="0">
      <pane xSplit="3" ySplit="1" topLeftCell="AV413" activePane="bottomRight" state="frozen"/>
      <selection pane="topRight" activeCell="D1" sqref="D1"/>
      <selection pane="bottomLeft" activeCell="A2" sqref="A2"/>
      <selection pane="bottomRight" activeCell="AV419" sqref="AV419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22.42578125" style="43" customWidth="1"/>
    <col min="23" max="23" width="35.8554687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43" customWidth="1"/>
    <col min="28" max="29" width="17.7109375" style="3" customWidth="1"/>
    <col min="30" max="30" width="19.85546875" bestFit="1" customWidth="1"/>
    <col min="31" max="33" width="17.7109375" customWidth="1"/>
    <col min="34" max="34" width="19.85546875" bestFit="1" customWidth="1"/>
    <col min="35" max="37" width="17.7109375" customWidth="1"/>
    <col min="38" max="38" width="19.85546875" style="3" customWidth="1"/>
    <col min="39" max="39" width="17.140625" bestFit="1" customWidth="1"/>
    <col min="40" max="41" width="17.7109375" customWidth="1"/>
    <col min="42" max="42" width="19.85546875" style="3" customWidth="1"/>
    <col min="43" max="43" width="17.140625" bestFit="1" customWidth="1"/>
    <col min="44" max="45" width="17.7109375" customWidth="1"/>
    <col min="46" max="46" width="79" style="25" bestFit="1" customWidth="1"/>
    <col min="47" max="47" width="75.5703125" style="25" bestFit="1" customWidth="1"/>
    <col min="48" max="48" width="133.5703125" style="25" bestFit="1" customWidth="1"/>
    <col min="49" max="49" width="88" style="25" customWidth="1"/>
  </cols>
  <sheetData>
    <row r="1" spans="1:49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4213</v>
      </c>
      <c r="H1" s="1" t="s">
        <v>2424</v>
      </c>
      <c r="I1" s="1" t="s">
        <v>2471</v>
      </c>
      <c r="J1" s="3" t="s">
        <v>4185</v>
      </c>
      <c r="K1" s="12" t="s">
        <v>4006</v>
      </c>
      <c r="L1" s="12" t="s">
        <v>2425</v>
      </c>
      <c r="M1" s="12" t="s">
        <v>4005</v>
      </c>
      <c r="N1" s="12" t="s">
        <v>4215</v>
      </c>
      <c r="O1" s="12" t="s">
        <v>4003</v>
      </c>
      <c r="P1" s="12" t="s">
        <v>4004</v>
      </c>
      <c r="Q1" s="12" t="s">
        <v>4002</v>
      </c>
      <c r="R1" s="14" t="s">
        <v>2417</v>
      </c>
      <c r="S1" s="27" t="s">
        <v>4007</v>
      </c>
      <c r="T1" s="26" t="s">
        <v>4186</v>
      </c>
      <c r="U1" s="3" t="s">
        <v>75</v>
      </c>
      <c r="V1" s="42" t="s">
        <v>4339</v>
      </c>
      <c r="W1" s="14" t="s">
        <v>4327</v>
      </c>
      <c r="X1" s="14" t="s">
        <v>4328</v>
      </c>
      <c r="Y1" s="14" t="s">
        <v>2418</v>
      </c>
      <c r="Z1" s="27" t="s">
        <v>4008</v>
      </c>
      <c r="AA1" s="42" t="s">
        <v>4343</v>
      </c>
      <c r="AB1" s="14" t="s">
        <v>4329</v>
      </c>
      <c r="AC1" s="14" t="s">
        <v>4330</v>
      </c>
      <c r="AD1" s="14" t="s">
        <v>2419</v>
      </c>
      <c r="AE1" s="27" t="s">
        <v>4009</v>
      </c>
      <c r="AF1" s="27" t="s">
        <v>4331</v>
      </c>
      <c r="AG1" s="27" t="s">
        <v>4332</v>
      </c>
      <c r="AH1" s="14" t="s">
        <v>4193</v>
      </c>
      <c r="AI1" s="27" t="s">
        <v>4194</v>
      </c>
      <c r="AJ1" s="27" t="s">
        <v>4333</v>
      </c>
      <c r="AK1" s="27" t="s">
        <v>4334</v>
      </c>
      <c r="AL1" s="14" t="s">
        <v>4195</v>
      </c>
      <c r="AM1" s="27" t="s">
        <v>4196</v>
      </c>
      <c r="AN1" s="27" t="s">
        <v>4335</v>
      </c>
      <c r="AO1" s="27" t="s">
        <v>4336</v>
      </c>
      <c r="AP1" s="14" t="s">
        <v>4211</v>
      </c>
      <c r="AQ1" s="27" t="s">
        <v>4212</v>
      </c>
      <c r="AR1" s="27" t="s">
        <v>4337</v>
      </c>
      <c r="AS1" s="27" t="s">
        <v>4338</v>
      </c>
      <c r="AT1" s="24" t="s">
        <v>2420</v>
      </c>
      <c r="AU1" s="24" t="s">
        <v>2421</v>
      </c>
      <c r="AV1" s="24" t="s">
        <v>2422</v>
      </c>
      <c r="AW1" s="24" t="s">
        <v>2423</v>
      </c>
    </row>
    <row r="2" spans="1:49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4245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3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s="43" t="s">
        <v>4370</v>
      </c>
      <c r="W2" t="s">
        <v>2520</v>
      </c>
      <c r="X2"/>
      <c r="Y2" s="3" t="str">
        <f>IF(J2&lt;&gt;"LIBSETS_SETTYPE_BATTLEGROUND",IF(J2&lt;&gt;"LIBSETS_SETTYPE_SPECIAL",IF(Z2&lt;&gt;"",VLOOKUP(Z2,'ESO zone constants'!$E$2:$L$4999,8,FALSE),""),""),"")</f>
        <v/>
      </c>
      <c r="AA2"/>
      <c r="AB2"/>
      <c r="AC2"/>
      <c r="AD2" s="3" t="str">
        <f>IF(J2&lt;&gt;"LIBSETS_SETTYPE_BATTLEGROUND",IF(J2&lt;&gt;"LIBSETS_SETTYPE_SPECIAL",IF(AE2&lt;&gt;"",VLOOKUP(AE2,'ESO zone constants'!$E$2:$L$4999,8,FALSE),""),""),"")</f>
        <v/>
      </c>
      <c r="AH2" s="3" t="str">
        <f>IF(J2&lt;&gt;"LIBSETS_SETTYPE_BATTLEGROUND",IF(J2&lt;&gt;"LIBSETS_SETTYPE_SPECIAL",IF(AI2&lt;&gt;"",VLOOKUP(AI2,'ESO zone constants'!$E$2:$L$4999,8,FALSE),""),""),"")</f>
        <v/>
      </c>
      <c r="AL2" s="3" t="str">
        <f>IF(J2&lt;&gt;"LIBSETS_SETTYPE_BATTLEGROUND",IF(J2&lt;&gt;"LIBSETS_SETTYPE_SPECIAL",IF(AM2&lt;&gt;"",VLOOKUP(AM2,'ESO zone constants'!$E$2:$L$4999,8,FALSE),""),""),"")</f>
        <v/>
      </c>
      <c r="AP2" s="3" t="str">
        <f>IF(J2&lt;&gt;"LIBSETS_SETTYPE_BATTLEGROUND",IF(J2&lt;&gt;"LIBSETS_SETTYPE_SPECIAL",IF(AQ2&lt;&gt;"",VLOOKUP(AQ2,'ESO zone constants'!$E$2:$L$4999,8,FALSE),""),""),"")</f>
        <v/>
      </c>
      <c r="AT2" s="25" t="str">
        <f t="shared" ref="AT2:AT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dlcId=",IF(T2&lt;&gt;"",T2,"DLC_BASE_GAME")),""),"")</f>
        <v>[23] = {wayshrines={-1,-1,-1,}, dlcId=DLC_BASE_GAME</v>
      </c>
      <c r="AU2" s="25" t="str">
        <f t="shared" ref="AU2:AU65" si="2">IF(I2&lt;&gt;"Not in the game (anymore)",IF(A2&lt;&gt;"",IF(R2&lt;&gt;"",CONCATENATE(", zoneIds={",R2),"")&amp;IF(Y2&lt;&gt;"",CONCATENATE(",",Y2),"")&amp;IF(AD2&lt;&gt;"",CONCATENATE(",",AD2),"")&amp;IF(AH2&lt;&gt;"",CONCATENATE(",",AH2),"")&amp;IF(AL2&lt;&gt;"",CONCATENATE(",",AL2),"")&amp;IF(AP2&lt;&gt;"",CONCATENATE(",",AP2),"")&amp;IF(R2&lt;&gt;"",CONCATENATE("}",""),"")&amp;IF(OR(L2="true",L2="false",L2&lt;&gt;""), CONCATENATE(", veteran=", L2), ""),""),"")</f>
        <v>, zoneIds={635}, veteran=false</v>
      </c>
      <c r="AV2" s="25" t="str">
        <f t="shared" ref="AV2" si="3">IF(I2&lt;&gt;"Not in the game (anymore)",IF(A2&lt;&gt;"",", setType="&amp;J2,"")&amp;IF(M2="true",", multiTrialSet=true","")&amp;IF(V2&lt;&gt;"",", dropMechanic="&amp;V2&amp;IF(V2="LIBSETS_DROP_MECHANIC_MONSTER_NAME",", dropMechanicNames={" &amp; IF(W2&lt;&gt;"","'"&amp;W2&amp;"'","") &amp; IF(X2&lt;&gt;"",", '" &amp; X2&amp;"'","") &amp; "}",""),""))&amp;"},"</f>
        <v>, setType=LIBSETS_SETTYPE_ARENA, dropMechanic=LIBSETS_DROP_MECHANIC_ARENA_STAGE_CHEST},</v>
      </c>
      <c r="AW2" s="25" t="str">
        <f t="shared" ref="AW2:AW65" si="4">IF(I2&lt;&gt;"Not in the game (anymore)",IF(C2&lt;&gt;"",CONCATENATE(" --",C2," / ",B2,"   [",IF(S2&lt;&gt;"",S2,""),IF(Z2&lt;&gt;"",", "&amp;Z2,""),IF(AE2&lt;&gt;"",", "&amp;AE2,""),IF(AI2&lt;&gt;"",", "&amp;AI2,""),IF(AM2&lt;&gt;"",", "&amp;AM2,""),IF(AQ2&lt;&gt;"",", "&amp;AQ2,""),"]")),"")</f>
        <v xml:space="preserve"> --Archer's Mind / Schützensinn   [Dragonstar Arena]</v>
      </c>
    </row>
    <row r="3" spans="1:49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4245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3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s="43" t="s">
        <v>4370</v>
      </c>
      <c r="W3" t="s">
        <v>2520</v>
      </c>
      <c r="X3"/>
      <c r="Y3" s="3" t="str">
        <f>IF(J3&lt;&gt;"LIBSETS_SETTYPE_BATTLEGROUND",IF(J3&lt;&gt;"LIBSETS_SETTYPE_SPECIAL",IF(Z3&lt;&gt;"",VLOOKUP(Z3,'ESO zone constants'!$E$2:$L$4999,8,FALSE),""),""),"")</f>
        <v/>
      </c>
      <c r="AA3"/>
      <c r="AB3"/>
      <c r="AC3"/>
      <c r="AD3" s="3" t="str">
        <f>IF(J3&lt;&gt;"LIBSETS_SETTYPE_BATTLEGROUND",IF(J3&lt;&gt;"LIBSETS_SETTYPE_SPECIAL",IF(AE3&lt;&gt;"",VLOOKUP(AE3,'ESO zone constants'!$E$2:$L$4999,8,FALSE),""),""),"")</f>
        <v/>
      </c>
      <c r="AH3" s="3" t="str">
        <f>IF(J3&lt;&gt;"LIBSETS_SETTYPE_BATTLEGROUND",IF(J3&lt;&gt;"LIBSETS_SETTYPE_SPECIAL",IF(AI3&lt;&gt;"",VLOOKUP(AI3,'ESO zone constants'!$E$2:$L$4999,8,FALSE),""),""),"")</f>
        <v/>
      </c>
      <c r="AL3" s="3" t="str">
        <f>IF(J3&lt;&gt;"LIBSETS_SETTYPE_BATTLEGROUND",IF(J3&lt;&gt;"LIBSETS_SETTYPE_SPECIAL",IF(AM3&lt;&gt;"",VLOOKUP(AM3,'ESO zone constants'!$E$2:$L$4999,8,FALSE),""),""),"")</f>
        <v/>
      </c>
      <c r="AP3" s="3" t="str">
        <f>IF(J3&lt;&gt;"LIBSETS_SETTYPE_BATTLEGROUND",IF(J3&lt;&gt;"LIBSETS_SETTYPE_SPECIAL",IF(AQ3&lt;&gt;"",VLOOKUP(AQ3,'ESO zone constants'!$E$2:$L$4999,8,FALSE),""),""),"")</f>
        <v/>
      </c>
      <c r="AT3" s="25" t="str">
        <f t="shared" si="1"/>
        <v>[24] = {wayshrines={-1,-1,-1,}, dlcId=DLC_BASE_GAME</v>
      </c>
      <c r="AU3" s="25" t="str">
        <f t="shared" si="2"/>
        <v>, zoneIds={635}, veteran=false</v>
      </c>
      <c r="AV3" s="25" t="str">
        <f t="shared" ref="AV3:AV66" si="5">IF(I3&lt;&gt;"Not in the game (anymore)",IF(A3&lt;&gt;"",", setType="&amp;J3,"")&amp;IF(M3="true",", multiTrialSet=true","")&amp;IF(I3&lt;&gt;"Not in the game (anymore)",IF(V3&lt;&gt;"",", dropMechanic="&amp;V3&amp;IF(V3="LIBSETS_DROP_MECHANIC_MONSTER_NAME",", dropMechanicNames={" &amp; IF(W3&lt;&gt;"","['en']='"&amp;W3&amp;"'","") &amp; IF(X3&lt;&gt;"",", ['de']='" &amp; X3&amp;"'","") &amp; "}",""),""))&amp;"},","")</f>
        <v>, setType=LIBSETS_SETTYPE_ARENA, dropMechanic=LIBSETS_DROP_MECHANIC_ARENA_STAGE_CHEST},</v>
      </c>
      <c r="AW3" s="25" t="str">
        <f t="shared" si="4"/>
        <v xml:space="preserve"> --Footman's Fortune / Geschick des Fußsoldaten   [Dragonstar Arena]</v>
      </c>
    </row>
    <row r="4" spans="1:49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4245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3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s="43" t="s">
        <v>4370</v>
      </c>
      <c r="W4" t="s">
        <v>2520</v>
      </c>
      <c r="X4"/>
      <c r="Y4" s="3" t="str">
        <f>IF(J4&lt;&gt;"LIBSETS_SETTYPE_BATTLEGROUND",IF(J4&lt;&gt;"LIBSETS_SETTYPE_SPECIAL",IF(Z4&lt;&gt;"",VLOOKUP(Z4,'ESO zone constants'!$E$2:$L$4999,8,FALSE),""),""),"")</f>
        <v/>
      </c>
      <c r="AA4"/>
      <c r="AB4"/>
      <c r="AC4"/>
      <c r="AD4" s="3" t="str">
        <f>IF(J4&lt;&gt;"LIBSETS_SETTYPE_BATTLEGROUND",IF(J4&lt;&gt;"LIBSETS_SETTYPE_SPECIAL",IF(AE4&lt;&gt;"",VLOOKUP(AE4,'ESO zone constants'!$E$2:$L$4999,8,FALSE),""),""),"")</f>
        <v/>
      </c>
      <c r="AH4" s="3" t="str">
        <f>IF(J4&lt;&gt;"LIBSETS_SETTYPE_BATTLEGROUND",IF(J4&lt;&gt;"LIBSETS_SETTYPE_SPECIAL",IF(AI4&lt;&gt;"",VLOOKUP(AI4,'ESO zone constants'!$E$2:$L$4999,8,FALSE),""),""),"")</f>
        <v/>
      </c>
      <c r="AL4" s="3" t="str">
        <f>IF(J4&lt;&gt;"LIBSETS_SETTYPE_BATTLEGROUND",IF(J4&lt;&gt;"LIBSETS_SETTYPE_SPECIAL",IF(AM4&lt;&gt;"",VLOOKUP(AM4,'ESO zone constants'!$E$2:$L$4999,8,FALSE),""),""),"")</f>
        <v/>
      </c>
      <c r="AP4" s="3" t="str">
        <f>IF(J4&lt;&gt;"LIBSETS_SETTYPE_BATTLEGROUND",IF(J4&lt;&gt;"LIBSETS_SETTYPE_SPECIAL",IF(AQ4&lt;&gt;"",VLOOKUP(AQ4,'ESO zone constants'!$E$2:$L$4999,8,FALSE),""),""),"")</f>
        <v/>
      </c>
      <c r="AT4" s="25" t="str">
        <f t="shared" si="1"/>
        <v>[32] = {wayshrines={-1,-1,-1,}, dlcId=DLC_BASE_GAME</v>
      </c>
      <c r="AU4" s="25" t="str">
        <f t="shared" si="2"/>
        <v>, zoneIds={635}, veteran=false</v>
      </c>
      <c r="AV4" s="25" t="str">
        <f t="shared" si="5"/>
        <v>, setType=LIBSETS_SETTYPE_ARENA, dropMechanic=LIBSETS_DROP_MECHANIC_ARENA_STAGE_CHEST},</v>
      </c>
      <c r="AW4" s="25" t="str">
        <f t="shared" si="4"/>
        <v xml:space="preserve"> --Healer's Habit / Bräuche des Heilers   [Dragonstar Arena]</v>
      </c>
    </row>
    <row r="5" spans="1:49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4245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3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s="43" t="s">
        <v>4370</v>
      </c>
      <c r="W5" t="s">
        <v>2520</v>
      </c>
      <c r="X5"/>
      <c r="Y5" s="3" t="str">
        <f>IF(J5&lt;&gt;"LIBSETS_SETTYPE_BATTLEGROUND",IF(J5&lt;&gt;"LIBSETS_SETTYPE_SPECIAL",IF(Z5&lt;&gt;"",VLOOKUP(Z5,'ESO zone constants'!$E$2:$L$4999,8,FALSE),""),""),"")</f>
        <v/>
      </c>
      <c r="AA5"/>
      <c r="AB5"/>
      <c r="AC5"/>
      <c r="AD5" s="3" t="str">
        <f>IF(J5&lt;&gt;"LIBSETS_SETTYPE_BATTLEGROUND",IF(J5&lt;&gt;"LIBSETS_SETTYPE_SPECIAL",IF(AE5&lt;&gt;"",VLOOKUP(AE5,'ESO zone constants'!$E$2:$L$4999,8,FALSE),""),""),"")</f>
        <v/>
      </c>
      <c r="AH5" s="3" t="str">
        <f>IF(J5&lt;&gt;"LIBSETS_SETTYPE_BATTLEGROUND",IF(J5&lt;&gt;"LIBSETS_SETTYPE_SPECIAL",IF(AI5&lt;&gt;"",VLOOKUP(AI5,'ESO zone constants'!$E$2:$L$4999,8,FALSE),""),""),"")</f>
        <v/>
      </c>
      <c r="AL5" s="3" t="str">
        <f>IF(J5&lt;&gt;"LIBSETS_SETTYPE_BATTLEGROUND",IF(J5&lt;&gt;"LIBSETS_SETTYPE_SPECIAL",IF(AM5&lt;&gt;"",VLOOKUP(AM5,'ESO zone constants'!$E$2:$L$4999,8,FALSE),""),""),"")</f>
        <v/>
      </c>
      <c r="AP5" s="3" t="str">
        <f>IF(J5&lt;&gt;"LIBSETS_SETTYPE_BATTLEGROUND",IF(J5&lt;&gt;"LIBSETS_SETTYPE_SPECIAL",IF(AQ5&lt;&gt;"",VLOOKUP(AQ5,'ESO zone constants'!$E$2:$L$4999,8,FALSE),""),""),"")</f>
        <v/>
      </c>
      <c r="AT5" s="25" t="str">
        <f t="shared" si="1"/>
        <v>[88] = {wayshrines={-1,-1,-1,}, dlcId=DLC_BASE_GAME</v>
      </c>
      <c r="AU5" s="25" t="str">
        <f t="shared" si="2"/>
        <v>, zoneIds={635}, veteran=false</v>
      </c>
      <c r="AV5" s="25" t="str">
        <f t="shared" si="5"/>
        <v>, setType=LIBSETS_SETTYPE_ARENA, dropMechanic=LIBSETS_DROP_MECHANIC_ARENA_STAGE_CHEST},</v>
      </c>
      <c r="AW5" s="25" t="str">
        <f t="shared" si="4"/>
        <v xml:space="preserve"> --Robes of Destruction Mastery / Roben der Zerstörungsbeherrschung   [Dragonstar Arena]</v>
      </c>
    </row>
    <row r="6" spans="1:49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4245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3" t="str">
        <f>VLOOKUP(R6,'ESO zone constants'!$L$2:$O$9999,4,FALSE)</f>
        <v>DLC_ORSINIUM</v>
      </c>
      <c r="U6" s="3" t="str">
        <f>VLOOKUP(T6,'LibSets constants'!$B$2:$C$999,2,FALSE)</f>
        <v>Orsinium</v>
      </c>
      <c r="V6" s="43" t="s">
        <v>4370</v>
      </c>
      <c r="W6" t="s">
        <v>2520</v>
      </c>
      <c r="X6"/>
      <c r="Y6" s="3" t="str">
        <f>IF(J6&lt;&gt;"LIBSETS_SETTYPE_BATTLEGROUND",IF(J6&lt;&gt;"LIBSETS_SETTYPE_SPECIAL",IF(Z6&lt;&gt;"",VLOOKUP(Z6,'ESO zone constants'!$E$2:$L$4999,8,FALSE),""),""),"")</f>
        <v/>
      </c>
      <c r="AA6"/>
      <c r="AB6"/>
      <c r="AC6"/>
      <c r="AD6" s="3" t="str">
        <f>IF(J6&lt;&gt;"LIBSETS_SETTYPE_BATTLEGROUND",IF(J6&lt;&gt;"LIBSETS_SETTYPE_SPECIAL",IF(AE6&lt;&gt;"",VLOOKUP(AE6,'ESO zone constants'!$E$2:$L$4999,8,FALSE),""),""),"")</f>
        <v/>
      </c>
      <c r="AH6" s="3" t="str">
        <f>IF(J6&lt;&gt;"LIBSETS_SETTYPE_BATTLEGROUND",IF(J6&lt;&gt;"LIBSETS_SETTYPE_SPECIAL",IF(AI6&lt;&gt;"",VLOOKUP(AI6,'ESO zone constants'!$E$2:$L$4999,8,FALSE),""),""),"")</f>
        <v/>
      </c>
      <c r="AL6" s="3" t="str">
        <f>IF(J6&lt;&gt;"LIBSETS_SETTYPE_BATTLEGROUND",IF(J6&lt;&gt;"LIBSETS_SETTYPE_SPECIAL",IF(AM6&lt;&gt;"",VLOOKUP(AM6,'ESO zone constants'!$E$2:$L$4999,8,FALSE),""),""),"")</f>
        <v/>
      </c>
      <c r="AP6" s="3" t="str">
        <f>IF(J6&lt;&gt;"LIBSETS_SETTYPE_BATTLEGROUND",IF(J6&lt;&gt;"LIBSETS_SETTYPE_SPECIAL",IF(AQ6&lt;&gt;"",VLOOKUP(AQ6,'ESO zone constants'!$E$2:$L$4999,8,FALSE),""),""),"")</f>
        <v/>
      </c>
      <c r="AT6" s="25" t="str">
        <f t="shared" si="1"/>
        <v>[211] = {wayshrines={-1,-1,-1,}, dlcId=DLC_ORSINIUM</v>
      </c>
      <c r="AU6" s="25" t="str">
        <f t="shared" si="2"/>
        <v>, zoneIds={677}, veteran=false</v>
      </c>
      <c r="AV6" s="25" t="str">
        <f t="shared" si="5"/>
        <v>, setType=LIBSETS_SETTYPE_ARENA, dropMechanic=LIBSETS_DROP_MECHANIC_ARENA_STAGE_CHEST},</v>
      </c>
      <c r="AW6" s="25" t="str">
        <f t="shared" si="4"/>
        <v xml:space="preserve"> --Permafrost / Permafrost   [Maelstrom Arena]</v>
      </c>
    </row>
    <row r="7" spans="1:49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4245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3" t="str">
        <f>VLOOKUP(R7,'ESO zone constants'!$L$2:$O$9999,4,FALSE)</f>
        <v>DLC_ORSINIUM</v>
      </c>
      <c r="U7" s="3" t="str">
        <f>VLOOKUP(T7,'LibSets constants'!$B$2:$C$999,2,FALSE)</f>
        <v>Orsinium</v>
      </c>
      <c r="V7" s="43" t="s">
        <v>4370</v>
      </c>
      <c r="W7" t="s">
        <v>2520</v>
      </c>
      <c r="X7"/>
      <c r="Y7" s="3" t="str">
        <f>IF(J7&lt;&gt;"LIBSETS_SETTYPE_BATTLEGROUND",IF(J7&lt;&gt;"LIBSETS_SETTYPE_SPECIAL",IF(Z7&lt;&gt;"",VLOOKUP(Z7,'ESO zone constants'!$E$2:$L$4999,8,FALSE),""),""),"")</f>
        <v/>
      </c>
      <c r="AA7"/>
      <c r="AB7"/>
      <c r="AC7"/>
      <c r="AD7" s="3" t="str">
        <f>IF(J7&lt;&gt;"LIBSETS_SETTYPE_BATTLEGROUND",IF(J7&lt;&gt;"LIBSETS_SETTYPE_SPECIAL",IF(AE7&lt;&gt;"",VLOOKUP(AE7,'ESO zone constants'!$E$2:$L$4999,8,FALSE),""),""),"")</f>
        <v/>
      </c>
      <c r="AH7" s="3" t="str">
        <f>IF(J7&lt;&gt;"LIBSETS_SETTYPE_BATTLEGROUND",IF(J7&lt;&gt;"LIBSETS_SETTYPE_SPECIAL",IF(AI7&lt;&gt;"",VLOOKUP(AI7,'ESO zone constants'!$E$2:$L$4999,8,FALSE),""),""),"")</f>
        <v/>
      </c>
      <c r="AL7" s="3" t="str">
        <f>IF(J7&lt;&gt;"LIBSETS_SETTYPE_BATTLEGROUND",IF(J7&lt;&gt;"LIBSETS_SETTYPE_SPECIAL",IF(AM7&lt;&gt;"",VLOOKUP(AM7,'ESO zone constants'!$E$2:$L$4999,8,FALSE),""),""),"")</f>
        <v/>
      </c>
      <c r="AP7" s="3" t="str">
        <f>IF(J7&lt;&gt;"LIBSETS_SETTYPE_BATTLEGROUND",IF(J7&lt;&gt;"LIBSETS_SETTYPE_SPECIAL",IF(AQ7&lt;&gt;"",VLOOKUP(AQ7,'ESO zone constants'!$E$2:$L$4999,8,FALSE),""),""),"")</f>
        <v/>
      </c>
      <c r="AT7" s="25" t="str">
        <f t="shared" si="1"/>
        <v>[213] = {wayshrines={-1,-1,-1,}, dlcId=DLC_ORSINIUM</v>
      </c>
      <c r="AU7" s="25" t="str">
        <f t="shared" si="2"/>
        <v>, zoneIds={677}, veteran=false</v>
      </c>
      <c r="AV7" s="25" t="str">
        <f t="shared" si="5"/>
        <v>, setType=LIBSETS_SETTYPE_ARENA, dropMechanic=LIBSETS_DROP_MECHANIC_ARENA_STAGE_CHEST},</v>
      </c>
      <c r="AW7" s="25" t="str">
        <f t="shared" si="4"/>
        <v xml:space="preserve"> --Glorious Defender / Ruhmreicher Verteidiger   [Maelstrom Arena]</v>
      </c>
    </row>
    <row r="8" spans="1:49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4245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3" t="str">
        <f>VLOOKUP(R8,'ESO zone constants'!$L$2:$O$9999,4,FALSE)</f>
        <v>DLC_ORSINIUM</v>
      </c>
      <c r="U8" s="3" t="str">
        <f>VLOOKUP(T8,'LibSets constants'!$B$2:$C$999,2,FALSE)</f>
        <v>Orsinium</v>
      </c>
      <c r="V8" s="43" t="s">
        <v>4370</v>
      </c>
      <c r="W8" t="s">
        <v>2520</v>
      </c>
      <c r="X8"/>
      <c r="Y8" s="3" t="str">
        <f>IF(J8&lt;&gt;"LIBSETS_SETTYPE_BATTLEGROUND",IF(J8&lt;&gt;"LIBSETS_SETTYPE_SPECIAL",IF(Z8&lt;&gt;"",VLOOKUP(Z8,'ESO zone constants'!$E$2:$L$4999,8,FALSE),""),""),"")</f>
        <v/>
      </c>
      <c r="AA8"/>
      <c r="AB8"/>
      <c r="AC8"/>
      <c r="AD8" s="3" t="str">
        <f>IF(J8&lt;&gt;"LIBSETS_SETTYPE_BATTLEGROUND",IF(J8&lt;&gt;"LIBSETS_SETTYPE_SPECIAL",IF(AE8&lt;&gt;"",VLOOKUP(AE8,'ESO zone constants'!$E$2:$L$4999,8,FALSE),""),""),"")</f>
        <v/>
      </c>
      <c r="AH8" s="3" t="str">
        <f>IF(J8&lt;&gt;"LIBSETS_SETTYPE_BATTLEGROUND",IF(J8&lt;&gt;"LIBSETS_SETTYPE_SPECIAL",IF(AI8&lt;&gt;"",VLOOKUP(AI8,'ESO zone constants'!$E$2:$L$4999,8,FALSE),""),""),"")</f>
        <v/>
      </c>
      <c r="AL8" s="3" t="str">
        <f>IF(J8&lt;&gt;"LIBSETS_SETTYPE_BATTLEGROUND",IF(J8&lt;&gt;"LIBSETS_SETTYPE_SPECIAL",IF(AM8&lt;&gt;"",VLOOKUP(AM8,'ESO zone constants'!$E$2:$L$4999,8,FALSE),""),""),"")</f>
        <v/>
      </c>
      <c r="AP8" s="3" t="str">
        <f>IF(J8&lt;&gt;"LIBSETS_SETTYPE_BATTLEGROUND",IF(J8&lt;&gt;"LIBSETS_SETTYPE_SPECIAL",IF(AQ8&lt;&gt;"",VLOOKUP(AQ8,'ESO zone constants'!$E$2:$L$4999,8,FALSE),""),""),"")</f>
        <v/>
      </c>
      <c r="AT8" s="25" t="str">
        <f t="shared" si="1"/>
        <v>[214] = {wayshrines={-1,-1,-1,}, dlcId=DLC_ORSINIUM</v>
      </c>
      <c r="AU8" s="25" t="str">
        <f t="shared" si="2"/>
        <v>, zoneIds={677}, veteran=false</v>
      </c>
      <c r="AV8" s="25" t="str">
        <f t="shared" si="5"/>
        <v>, setType=LIBSETS_SETTYPE_ARENA, dropMechanic=LIBSETS_DROP_MECHANIC_ARENA_STAGE_CHEST},</v>
      </c>
      <c r="AW8" s="25" t="str">
        <f t="shared" si="4"/>
        <v xml:space="preserve"> --Para Bellum / Para Bellum   [Maelstrom Arena]</v>
      </c>
    </row>
    <row r="9" spans="1:49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4245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3" t="str">
        <f>VLOOKUP(R9,'ESO zone constants'!$L$2:$O$9999,4,FALSE)</f>
        <v>DLC_ORSINIUM</v>
      </c>
      <c r="U9" s="3" t="str">
        <f>VLOOKUP(T9,'LibSets constants'!$B$2:$C$999,2,FALSE)</f>
        <v>Orsinium</v>
      </c>
      <c r="V9" s="43" t="s">
        <v>4370</v>
      </c>
      <c r="W9" t="s">
        <v>2520</v>
      </c>
      <c r="X9"/>
      <c r="Y9" s="3" t="str">
        <f>IF(J9&lt;&gt;"LIBSETS_SETTYPE_BATTLEGROUND",IF(J9&lt;&gt;"LIBSETS_SETTYPE_SPECIAL",IF(Z9&lt;&gt;"",VLOOKUP(Z9,'ESO zone constants'!$E$2:$L$4999,8,FALSE),""),""),"")</f>
        <v/>
      </c>
      <c r="AA9"/>
      <c r="AB9"/>
      <c r="AC9"/>
      <c r="AD9" s="3" t="str">
        <f>IF(J9&lt;&gt;"LIBSETS_SETTYPE_BATTLEGROUND",IF(J9&lt;&gt;"LIBSETS_SETTYPE_SPECIAL",IF(AE9&lt;&gt;"",VLOOKUP(AE9,'ESO zone constants'!$E$2:$L$4999,8,FALSE),""),""),"")</f>
        <v/>
      </c>
      <c r="AH9" s="3" t="str">
        <f>IF(J9&lt;&gt;"LIBSETS_SETTYPE_BATTLEGROUND",IF(J9&lt;&gt;"LIBSETS_SETTYPE_SPECIAL",IF(AI9&lt;&gt;"",VLOOKUP(AI9,'ESO zone constants'!$E$2:$L$4999,8,FALSE),""),""),"")</f>
        <v/>
      </c>
      <c r="AL9" s="3" t="str">
        <f>IF(J9&lt;&gt;"LIBSETS_SETTYPE_BATTLEGROUND",IF(J9&lt;&gt;"LIBSETS_SETTYPE_SPECIAL",IF(AM9&lt;&gt;"",VLOOKUP(AM9,'ESO zone constants'!$E$2:$L$4999,8,FALSE),""),""),"")</f>
        <v/>
      </c>
      <c r="AP9" s="3" t="str">
        <f>IF(J9&lt;&gt;"LIBSETS_SETTYPE_BATTLEGROUND",IF(J9&lt;&gt;"LIBSETS_SETTYPE_SPECIAL",IF(AQ9&lt;&gt;"",VLOOKUP(AQ9,'ESO zone constants'!$E$2:$L$4999,8,FALSE),""),""),"")</f>
        <v/>
      </c>
      <c r="AT9" s="25" t="str">
        <f t="shared" si="1"/>
        <v>[215] = {wayshrines={-1,-1,-1,}, dlcId=DLC_ORSINIUM</v>
      </c>
      <c r="AU9" s="25" t="str">
        <f t="shared" si="2"/>
        <v>, zoneIds={677}, veteran=false</v>
      </c>
      <c r="AV9" s="25" t="str">
        <f t="shared" si="5"/>
        <v>, setType=LIBSETS_SETTYPE_ARENA, dropMechanic=LIBSETS_DROP_MECHANIC_ARENA_STAGE_CHEST},</v>
      </c>
      <c r="AW9" s="25" t="str">
        <f t="shared" si="4"/>
        <v xml:space="preserve"> --Elemental Succession / Elementarfolge   [Maelstrom Arena]</v>
      </c>
    </row>
    <row r="10" spans="1:49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4245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3" t="str">
        <f>VLOOKUP(R10,'ESO zone constants'!$L$2:$O$9999,4,FALSE)</f>
        <v>DLC_ORSINIUM</v>
      </c>
      <c r="U10" s="3" t="str">
        <f>VLOOKUP(T10,'LibSets constants'!$B$2:$C$999,2,FALSE)</f>
        <v>Orsinium</v>
      </c>
      <c r="V10" s="43" t="s">
        <v>4370</v>
      </c>
      <c r="W10" t="s">
        <v>2520</v>
      </c>
      <c r="X10"/>
      <c r="Y10" s="3" t="str">
        <f>IF(J10&lt;&gt;"LIBSETS_SETTYPE_BATTLEGROUND",IF(J10&lt;&gt;"LIBSETS_SETTYPE_SPECIAL",IF(Z10&lt;&gt;"",VLOOKUP(Z10,'ESO zone constants'!$E$2:$L$4999,8,FALSE),""),""),"")</f>
        <v/>
      </c>
      <c r="AA10"/>
      <c r="AB10"/>
      <c r="AC10"/>
      <c r="AD10" s="3" t="str">
        <f>IF(J10&lt;&gt;"LIBSETS_SETTYPE_BATTLEGROUND",IF(J10&lt;&gt;"LIBSETS_SETTYPE_SPECIAL",IF(AE10&lt;&gt;"",VLOOKUP(AE10,'ESO zone constants'!$E$2:$L$4999,8,FALSE),""),""),"")</f>
        <v/>
      </c>
      <c r="AH10" s="3" t="str">
        <f>IF(J10&lt;&gt;"LIBSETS_SETTYPE_BATTLEGROUND",IF(J10&lt;&gt;"LIBSETS_SETTYPE_SPECIAL",IF(AI10&lt;&gt;"",VLOOKUP(AI10,'ESO zone constants'!$E$2:$L$4999,8,FALSE),""),""),"")</f>
        <v/>
      </c>
      <c r="AL10" s="3" t="str">
        <f>IF(J10&lt;&gt;"LIBSETS_SETTYPE_BATTLEGROUND",IF(J10&lt;&gt;"LIBSETS_SETTYPE_SPECIAL",IF(AM10&lt;&gt;"",VLOOKUP(AM10,'ESO zone constants'!$E$2:$L$4999,8,FALSE),""),""),"")</f>
        <v/>
      </c>
      <c r="AP10" s="3" t="str">
        <f>IF(J10&lt;&gt;"LIBSETS_SETTYPE_BATTLEGROUND",IF(J10&lt;&gt;"LIBSETS_SETTYPE_SPECIAL",IF(AQ10&lt;&gt;"",VLOOKUP(AQ10,'ESO zone constants'!$E$2:$L$4999,8,FALSE),""),""),"")</f>
        <v/>
      </c>
      <c r="AT10" s="25" t="str">
        <f t="shared" si="1"/>
        <v>[216] = {wayshrines={-1,-1,-1,}, dlcId=DLC_ORSINIUM</v>
      </c>
      <c r="AU10" s="25" t="str">
        <f t="shared" si="2"/>
        <v>, zoneIds={677}, veteran=false</v>
      </c>
      <c r="AV10" s="25" t="str">
        <f t="shared" si="5"/>
        <v>, setType=LIBSETS_SETTYPE_ARENA, dropMechanic=LIBSETS_DROP_MECHANIC_ARENA_STAGE_CHEST},</v>
      </c>
      <c r="AW10" s="25" t="str">
        <f t="shared" si="4"/>
        <v xml:space="preserve"> --Hunt Leader / Jagdleiter   [Maelstrom Arena]</v>
      </c>
    </row>
    <row r="11" spans="1:49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4245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3" t="str">
        <f>VLOOKUP(R11,'ESO zone constants'!$L$2:$O$9999,4,FALSE)</f>
        <v>DLC_ORSINIUM</v>
      </c>
      <c r="U11" s="3" t="str">
        <f>VLOOKUP(T11,'LibSets constants'!$B$2:$C$999,2,FALSE)</f>
        <v>Orsinium</v>
      </c>
      <c r="V11" s="43" t="s">
        <v>4370</v>
      </c>
      <c r="W11" t="s">
        <v>2520</v>
      </c>
      <c r="X11"/>
      <c r="Y11" s="3" t="str">
        <f>IF(J11&lt;&gt;"LIBSETS_SETTYPE_BATTLEGROUND",IF(J11&lt;&gt;"LIBSETS_SETTYPE_SPECIAL",IF(Z11&lt;&gt;"",VLOOKUP(Z11,'ESO zone constants'!$E$2:$L$4999,8,FALSE),""),""),"")</f>
        <v/>
      </c>
      <c r="AA11"/>
      <c r="AB11"/>
      <c r="AC11"/>
      <c r="AD11" s="3" t="str">
        <f>IF(J11&lt;&gt;"LIBSETS_SETTYPE_BATTLEGROUND",IF(J11&lt;&gt;"LIBSETS_SETTYPE_SPECIAL",IF(AE11&lt;&gt;"",VLOOKUP(AE11,'ESO zone constants'!$E$2:$L$4999,8,FALSE),""),""),"")</f>
        <v/>
      </c>
      <c r="AH11" s="3" t="str">
        <f>IF(J11&lt;&gt;"LIBSETS_SETTYPE_BATTLEGROUND",IF(J11&lt;&gt;"LIBSETS_SETTYPE_SPECIAL",IF(AI11&lt;&gt;"",VLOOKUP(AI11,'ESO zone constants'!$E$2:$L$4999,8,FALSE),""),""),"")</f>
        <v/>
      </c>
      <c r="AL11" s="3" t="str">
        <f>IF(J11&lt;&gt;"LIBSETS_SETTYPE_BATTLEGROUND",IF(J11&lt;&gt;"LIBSETS_SETTYPE_SPECIAL",IF(AM11&lt;&gt;"",VLOOKUP(AM11,'ESO zone constants'!$E$2:$L$4999,8,FALSE),""),""),"")</f>
        <v/>
      </c>
      <c r="AP11" s="3" t="str">
        <f>IF(J11&lt;&gt;"LIBSETS_SETTYPE_BATTLEGROUND",IF(J11&lt;&gt;"LIBSETS_SETTYPE_SPECIAL",IF(AQ11&lt;&gt;"",VLOOKUP(AQ11,'ESO zone constants'!$E$2:$L$4999,8,FALSE),""),""),"")</f>
        <v/>
      </c>
      <c r="AT11" s="25" t="str">
        <f t="shared" si="1"/>
        <v>[217] = {wayshrines={-1,-1,-1,}, dlcId=DLC_ORSINIUM</v>
      </c>
      <c r="AU11" s="25" t="str">
        <f t="shared" si="2"/>
        <v>, zoneIds={677}, veteran=false</v>
      </c>
      <c r="AV11" s="25" t="str">
        <f t="shared" si="5"/>
        <v>, setType=LIBSETS_SETTYPE_ARENA, dropMechanic=LIBSETS_DROP_MECHANIC_ARENA_STAGE_CHEST},</v>
      </c>
      <c r="AW11" s="25" t="str">
        <f t="shared" si="4"/>
        <v xml:space="preserve"> --Winterborn / Winterkind   [Maelstrom Arena]</v>
      </c>
    </row>
    <row r="12" spans="1:49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4245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3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s="43" t="s">
        <v>4370</v>
      </c>
      <c r="W12" t="s">
        <v>2520</v>
      </c>
      <c r="X12"/>
      <c r="Y12" s="3" t="str">
        <f>IF(J12&lt;&gt;"LIBSETS_SETTYPE_BATTLEGROUND",IF(J12&lt;&gt;"LIBSETS_SETTYPE_SPECIAL",IF(Z12&lt;&gt;"",VLOOKUP(Z12,'ESO zone constants'!$E$2:$L$4999,8,FALSE),""),""),"")</f>
        <v/>
      </c>
      <c r="AA12"/>
      <c r="AB12"/>
      <c r="AC12"/>
      <c r="AD12" s="3" t="str">
        <f>IF(J12&lt;&gt;"LIBSETS_SETTYPE_BATTLEGROUND",IF(J12&lt;&gt;"LIBSETS_SETTYPE_SPECIAL",IF(AE12&lt;&gt;"",VLOOKUP(AE12,'ESO zone constants'!$E$2:$L$4999,8,FALSE),""),""),"")</f>
        <v/>
      </c>
      <c r="AH12" s="3" t="str">
        <f>IF(J12&lt;&gt;"LIBSETS_SETTYPE_BATTLEGROUND",IF(J12&lt;&gt;"LIBSETS_SETTYPE_SPECIAL",IF(AI12&lt;&gt;"",VLOOKUP(AI12,'ESO zone constants'!$E$2:$L$4999,8,FALSE),""),""),"")</f>
        <v/>
      </c>
      <c r="AL12" s="3" t="str">
        <f>IF(J12&lt;&gt;"LIBSETS_SETTYPE_BATTLEGROUND",IF(J12&lt;&gt;"LIBSETS_SETTYPE_SPECIAL",IF(AM12&lt;&gt;"",VLOOKUP(AM12,'ESO zone constants'!$E$2:$L$4999,8,FALSE),""),""),"")</f>
        <v/>
      </c>
      <c r="AP12" s="3" t="str">
        <f>IF(J12&lt;&gt;"LIBSETS_SETTYPE_BATTLEGROUND",IF(J12&lt;&gt;"LIBSETS_SETTYPE_SPECIAL",IF(AQ12&lt;&gt;"",VLOOKUP(AQ12,'ESO zone constants'!$E$2:$L$4999,8,FALSE),""),""),"")</f>
        <v/>
      </c>
      <c r="AT12" s="25" t="str">
        <f t="shared" si="1"/>
        <v>[313] = {wayshrines={-1,-1,-1,}, dlcId=DLC_BASE_GAME</v>
      </c>
      <c r="AU12" s="25" t="str">
        <f t="shared" si="2"/>
        <v>, zoneIds={635}, veteran=true</v>
      </c>
      <c r="AV12" s="25" t="str">
        <f t="shared" si="5"/>
        <v>, setType=LIBSETS_SETTYPE_ARENA, dropMechanic=LIBSETS_DROP_MECHANIC_ARENA_STAGE_CHEST},</v>
      </c>
      <c r="AW12" s="25" t="str">
        <f t="shared" si="4"/>
        <v xml:space="preserve"> --Titanic Cleave / Titanisches Trennen   [Dragonstar Arena]</v>
      </c>
    </row>
    <row r="13" spans="1:49" s="15" customFormat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4245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3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s="43" t="s">
        <v>4370</v>
      </c>
      <c r="W13" t="s">
        <v>2520</v>
      </c>
      <c r="X13"/>
      <c r="Y13" s="3" t="str">
        <f>IF(J13&lt;&gt;"LIBSETS_SETTYPE_BATTLEGROUND",IF(J13&lt;&gt;"LIBSETS_SETTYPE_SPECIAL",IF(Z13&lt;&gt;"",VLOOKUP(Z13,'ESO zone constants'!$E$2:$L$4999,8,FALSE),""),""),"")</f>
        <v/>
      </c>
      <c r="Z13"/>
      <c r="AA13"/>
      <c r="AB13"/>
      <c r="AC13"/>
      <c r="AD13" s="3" t="str">
        <f>IF(J13&lt;&gt;"LIBSETS_SETTYPE_BATTLEGROUND",IF(J13&lt;&gt;"LIBSETS_SETTYPE_SPECIAL",IF(AE13&lt;&gt;"",VLOOKUP(AE13,'ESO zone constants'!$E$2:$L$4999,8,FALSE),""),""),"")</f>
        <v/>
      </c>
      <c r="AE13"/>
      <c r="AF13"/>
      <c r="AG13"/>
      <c r="AH13" s="3" t="str">
        <f>IF(J13&lt;&gt;"LIBSETS_SETTYPE_BATTLEGROUND",IF(J13&lt;&gt;"LIBSETS_SETTYPE_SPECIAL",IF(AI13&lt;&gt;"",VLOOKUP(AI13,'ESO zone constants'!$E$2:$L$4999,8,FALSE),""),""),"")</f>
        <v/>
      </c>
      <c r="AI13"/>
      <c r="AJ13"/>
      <c r="AK13"/>
      <c r="AL13" s="3" t="str">
        <f>IF(J13&lt;&gt;"LIBSETS_SETTYPE_BATTLEGROUND",IF(J13&lt;&gt;"LIBSETS_SETTYPE_SPECIAL",IF(AM13&lt;&gt;"",VLOOKUP(AM13,'ESO zone constants'!$E$2:$L$4999,8,FALSE),""),""),"")</f>
        <v/>
      </c>
      <c r="AM13"/>
      <c r="AN13"/>
      <c r="AO13"/>
      <c r="AP13" s="3" t="str">
        <f>IF(J13&lt;&gt;"LIBSETS_SETTYPE_BATTLEGROUND",IF(J13&lt;&gt;"LIBSETS_SETTYPE_SPECIAL",IF(AQ13&lt;&gt;"",VLOOKUP(AQ13,'ESO zone constants'!$E$2:$L$4999,8,FALSE),""),""),"")</f>
        <v/>
      </c>
      <c r="AQ13"/>
      <c r="AR13"/>
      <c r="AS13"/>
      <c r="AT13" s="25" t="str">
        <f t="shared" si="1"/>
        <v>[314] = {wayshrines={-1,-1,-1,}, dlcId=DLC_BASE_GAME</v>
      </c>
      <c r="AU13" s="25" t="str">
        <f t="shared" si="2"/>
        <v>, zoneIds={635}, veteran=true</v>
      </c>
      <c r="AV13" s="25" t="str">
        <f t="shared" si="5"/>
        <v>, setType=LIBSETS_SETTYPE_ARENA, dropMechanic=LIBSETS_DROP_MECHANIC_ARENA_STAGE_CHEST},</v>
      </c>
      <c r="AW13" s="25" t="str">
        <f t="shared" si="4"/>
        <v xml:space="preserve"> --Puncturing Remedy / Durchschlagende Genesung   [Dragonstar Arena]</v>
      </c>
    </row>
    <row r="14" spans="1:49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4245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3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s="43" t="s">
        <v>4370</v>
      </c>
      <c r="W14" t="s">
        <v>2520</v>
      </c>
      <c r="X14"/>
      <c r="Y14" s="3" t="str">
        <f>IF(J14&lt;&gt;"LIBSETS_SETTYPE_BATTLEGROUND",IF(J14&lt;&gt;"LIBSETS_SETTYPE_SPECIAL",IF(Z14&lt;&gt;"",VLOOKUP(Z14,'ESO zone constants'!$E$2:$L$4999,8,FALSE),""),""),"")</f>
        <v/>
      </c>
      <c r="AA14"/>
      <c r="AB14"/>
      <c r="AC14"/>
      <c r="AD14" s="3" t="str">
        <f>IF(J14&lt;&gt;"LIBSETS_SETTYPE_BATTLEGROUND",IF(J14&lt;&gt;"LIBSETS_SETTYPE_SPECIAL",IF(AE14&lt;&gt;"",VLOOKUP(AE14,'ESO zone constants'!$E$2:$L$4999,8,FALSE),""),""),"")</f>
        <v/>
      </c>
      <c r="AH14" s="3" t="str">
        <f>IF(J14&lt;&gt;"LIBSETS_SETTYPE_BATTLEGROUND",IF(J14&lt;&gt;"LIBSETS_SETTYPE_SPECIAL",IF(AI14&lt;&gt;"",VLOOKUP(AI14,'ESO zone constants'!$E$2:$L$4999,8,FALSE),""),""),"")</f>
        <v/>
      </c>
      <c r="AL14" s="3" t="str">
        <f>IF(J14&lt;&gt;"LIBSETS_SETTYPE_BATTLEGROUND",IF(J14&lt;&gt;"LIBSETS_SETTYPE_SPECIAL",IF(AM14&lt;&gt;"",VLOOKUP(AM14,'ESO zone constants'!$E$2:$L$4999,8,FALSE),""),""),"")</f>
        <v/>
      </c>
      <c r="AP14" s="3" t="str">
        <f>IF(J14&lt;&gt;"LIBSETS_SETTYPE_BATTLEGROUND",IF(J14&lt;&gt;"LIBSETS_SETTYPE_SPECIAL",IF(AQ14&lt;&gt;"",VLOOKUP(AQ14,'ESO zone constants'!$E$2:$L$4999,8,FALSE),""),""),"")</f>
        <v/>
      </c>
      <c r="AT14" s="25" t="str">
        <f t="shared" si="1"/>
        <v>[315] = {wayshrines={-1,-1,-1,}, dlcId=DLC_BASE_GAME</v>
      </c>
      <c r="AU14" s="25" t="str">
        <f t="shared" si="2"/>
        <v>, zoneIds={635}, veteran=true</v>
      </c>
      <c r="AV14" s="25" t="str">
        <f t="shared" si="5"/>
        <v>, setType=LIBSETS_SETTYPE_ARENA, dropMechanic=LIBSETS_DROP_MECHANIC_ARENA_STAGE_CHEST},</v>
      </c>
      <c r="AW14" s="25" t="str">
        <f t="shared" si="4"/>
        <v xml:space="preserve"> --Stinging Slashes / Stechende Schnitte   [Dragonstar Arena]</v>
      </c>
    </row>
    <row r="15" spans="1:49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4245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3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s="43" t="s">
        <v>4370</v>
      </c>
      <c r="W15" t="s">
        <v>2520</v>
      </c>
      <c r="X15"/>
      <c r="Y15" s="3" t="str">
        <f>IF(J15&lt;&gt;"LIBSETS_SETTYPE_BATTLEGROUND",IF(J15&lt;&gt;"LIBSETS_SETTYPE_SPECIAL",IF(Z15&lt;&gt;"",VLOOKUP(Z15,'ESO zone constants'!$E$2:$L$4999,8,FALSE),""),""),"")</f>
        <v/>
      </c>
      <c r="AA15"/>
      <c r="AB15"/>
      <c r="AC15"/>
      <c r="AD15" s="3" t="str">
        <f>IF(J15&lt;&gt;"LIBSETS_SETTYPE_BATTLEGROUND",IF(J15&lt;&gt;"LIBSETS_SETTYPE_SPECIAL",IF(AE15&lt;&gt;"",VLOOKUP(AE15,'ESO zone constants'!$E$2:$L$4999,8,FALSE),""),""),"")</f>
        <v/>
      </c>
      <c r="AH15" s="3" t="str">
        <f>IF(J15&lt;&gt;"LIBSETS_SETTYPE_BATTLEGROUND",IF(J15&lt;&gt;"LIBSETS_SETTYPE_SPECIAL",IF(AI15&lt;&gt;"",VLOOKUP(AI15,'ESO zone constants'!$E$2:$L$4999,8,FALSE),""),""),"")</f>
        <v/>
      </c>
      <c r="AL15" s="3" t="str">
        <f>IF(J15&lt;&gt;"LIBSETS_SETTYPE_BATTLEGROUND",IF(J15&lt;&gt;"LIBSETS_SETTYPE_SPECIAL",IF(AM15&lt;&gt;"",VLOOKUP(AM15,'ESO zone constants'!$E$2:$L$4999,8,FALSE),""),""),"")</f>
        <v/>
      </c>
      <c r="AP15" s="3" t="str">
        <f>IF(J15&lt;&gt;"LIBSETS_SETTYPE_BATTLEGROUND",IF(J15&lt;&gt;"LIBSETS_SETTYPE_SPECIAL",IF(AQ15&lt;&gt;"",VLOOKUP(AQ15,'ESO zone constants'!$E$2:$L$4999,8,FALSE),""),""),"")</f>
        <v/>
      </c>
      <c r="AT15" s="25" t="str">
        <f t="shared" si="1"/>
        <v>[316] = {wayshrines={-1,-1,-1,}, dlcId=DLC_BASE_GAME</v>
      </c>
      <c r="AU15" s="25" t="str">
        <f t="shared" si="2"/>
        <v>, zoneIds={635}, veteran=true</v>
      </c>
      <c r="AV15" s="25" t="str">
        <f t="shared" si="5"/>
        <v>, setType=LIBSETS_SETTYPE_ARENA, dropMechanic=LIBSETS_DROP_MECHANIC_ARENA_STAGE_CHEST},</v>
      </c>
      <c r="AW15" s="25" t="str">
        <f t="shared" si="4"/>
        <v xml:space="preserve"> --Caustic Arrow / Beißender Pfeil   [Dragonstar Arena]</v>
      </c>
    </row>
    <row r="16" spans="1:49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4245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3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s="43" t="s">
        <v>4370</v>
      </c>
      <c r="W16" t="s">
        <v>2520</v>
      </c>
      <c r="X16"/>
      <c r="Y16" s="3" t="str">
        <f>IF(J16&lt;&gt;"LIBSETS_SETTYPE_BATTLEGROUND",IF(J16&lt;&gt;"LIBSETS_SETTYPE_SPECIAL",IF(Z16&lt;&gt;"",VLOOKUP(Z16,'ESO zone constants'!$E$2:$L$4999,8,FALSE),""),""),"")</f>
        <v/>
      </c>
      <c r="AA16"/>
      <c r="AB16"/>
      <c r="AC16"/>
      <c r="AD16" s="3" t="str">
        <f>IF(J16&lt;&gt;"LIBSETS_SETTYPE_BATTLEGROUND",IF(J16&lt;&gt;"LIBSETS_SETTYPE_SPECIAL",IF(AE16&lt;&gt;"",VLOOKUP(AE16,'ESO zone constants'!$E$2:$L$4999,8,FALSE),""),""),"")</f>
        <v/>
      </c>
      <c r="AH16" s="3" t="str">
        <f>IF(J16&lt;&gt;"LIBSETS_SETTYPE_BATTLEGROUND",IF(J16&lt;&gt;"LIBSETS_SETTYPE_SPECIAL",IF(AI16&lt;&gt;"",VLOOKUP(AI16,'ESO zone constants'!$E$2:$L$4999,8,FALSE),""),""),"")</f>
        <v/>
      </c>
      <c r="AL16" s="3" t="str">
        <f>IF(J16&lt;&gt;"LIBSETS_SETTYPE_BATTLEGROUND",IF(J16&lt;&gt;"LIBSETS_SETTYPE_SPECIAL",IF(AM16&lt;&gt;"",VLOOKUP(AM16,'ESO zone constants'!$E$2:$L$4999,8,FALSE),""),""),"")</f>
        <v/>
      </c>
      <c r="AP16" s="3" t="str">
        <f>IF(J16&lt;&gt;"LIBSETS_SETTYPE_BATTLEGROUND",IF(J16&lt;&gt;"LIBSETS_SETTYPE_SPECIAL",IF(AQ16&lt;&gt;"",VLOOKUP(AQ16,'ESO zone constants'!$E$2:$L$4999,8,FALSE),""),""),"")</f>
        <v/>
      </c>
      <c r="AT16" s="25" t="str">
        <f t="shared" si="1"/>
        <v>[317] = {wayshrines={-1,-1,-1,}, dlcId=DLC_BASE_GAME</v>
      </c>
      <c r="AU16" s="25" t="str">
        <f t="shared" si="2"/>
        <v>, zoneIds={635}, veteran=true</v>
      </c>
      <c r="AV16" s="25" t="str">
        <f t="shared" si="5"/>
        <v>, setType=LIBSETS_SETTYPE_ARENA, dropMechanic=LIBSETS_DROP_MECHANIC_ARENA_STAGE_CHEST},</v>
      </c>
      <c r="AW16" s="25" t="str">
        <f t="shared" si="4"/>
        <v xml:space="preserve"> --Destructive Impact / Zerstörerischer Einschlag   [Dragonstar Arena]</v>
      </c>
    </row>
    <row r="17" spans="1:49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4245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3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s="43" t="s">
        <v>4370</v>
      </c>
      <c r="W17" t="s">
        <v>2520</v>
      </c>
      <c r="X17"/>
      <c r="Y17" s="3" t="str">
        <f>IF(J17&lt;&gt;"LIBSETS_SETTYPE_BATTLEGROUND",IF(J17&lt;&gt;"LIBSETS_SETTYPE_SPECIAL",IF(Z17&lt;&gt;"",VLOOKUP(Z17,'ESO zone constants'!$E$2:$L$4999,8,FALSE),""),""),"")</f>
        <v/>
      </c>
      <c r="AA17"/>
      <c r="AB17"/>
      <c r="AC17"/>
      <c r="AD17" s="3" t="str">
        <f>IF(J17&lt;&gt;"LIBSETS_SETTYPE_BATTLEGROUND",IF(J17&lt;&gt;"LIBSETS_SETTYPE_SPECIAL",IF(AE17&lt;&gt;"",VLOOKUP(AE17,'ESO zone constants'!$E$2:$L$4999,8,FALSE),""),""),"")</f>
        <v/>
      </c>
      <c r="AH17" s="3" t="str">
        <f>IF(J17&lt;&gt;"LIBSETS_SETTYPE_BATTLEGROUND",IF(J17&lt;&gt;"LIBSETS_SETTYPE_SPECIAL",IF(AI17&lt;&gt;"",VLOOKUP(AI17,'ESO zone constants'!$E$2:$L$4999,8,FALSE),""),""),"")</f>
        <v/>
      </c>
      <c r="AL17" s="3" t="str">
        <f>IF(J17&lt;&gt;"LIBSETS_SETTYPE_BATTLEGROUND",IF(J17&lt;&gt;"LIBSETS_SETTYPE_SPECIAL",IF(AM17&lt;&gt;"",VLOOKUP(AM17,'ESO zone constants'!$E$2:$L$4999,8,FALSE),""),""),"")</f>
        <v/>
      </c>
      <c r="AP17" s="3" t="str">
        <f>IF(J17&lt;&gt;"LIBSETS_SETTYPE_BATTLEGROUND",IF(J17&lt;&gt;"LIBSETS_SETTYPE_SPECIAL",IF(AQ17&lt;&gt;"",VLOOKUP(AQ17,'ESO zone constants'!$E$2:$L$4999,8,FALSE),""),""),"")</f>
        <v/>
      </c>
      <c r="AT17" s="25" t="str">
        <f t="shared" si="1"/>
        <v>[318] = {wayshrines={-1,-1,-1,}, dlcId=DLC_BASE_GAME</v>
      </c>
      <c r="AU17" s="25" t="str">
        <f t="shared" si="2"/>
        <v>, zoneIds={635}, veteran=true</v>
      </c>
      <c r="AV17" s="25" t="str">
        <f t="shared" si="5"/>
        <v>, setType=LIBSETS_SETTYPE_ARENA, dropMechanic=LIBSETS_DROP_MECHANIC_ARENA_STAGE_CHEST},</v>
      </c>
      <c r="AW17" s="25" t="str">
        <f t="shared" si="4"/>
        <v xml:space="preserve"> --Grand Rejuvenation / Große Verjüngung   [Dragonstar Arena]</v>
      </c>
    </row>
    <row r="18" spans="1:49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4245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3" t="str">
        <f>VLOOKUP(R18,'ESO zone constants'!$L$2:$O$9999,4,FALSE)</f>
        <v>DLC_ORSINIUM</v>
      </c>
      <c r="U18" s="3" t="str">
        <f>VLOOKUP(T18,'LibSets constants'!$B$2:$C$999,2,FALSE)</f>
        <v>Orsinium</v>
      </c>
      <c r="W18"/>
      <c r="X18"/>
      <c r="Y18" s="3" t="str">
        <f>IF(J18&lt;&gt;"LIBSETS_SETTYPE_BATTLEGROUND",IF(J18&lt;&gt;"LIBSETS_SETTYPE_SPECIAL",IF(Z18&lt;&gt;"",VLOOKUP(Z18,'ESO zone constants'!$E$2:$L$4999,8,FALSE),""),""),"")</f>
        <v/>
      </c>
      <c r="AA18"/>
      <c r="AB18"/>
      <c r="AC18"/>
      <c r="AD18" s="3" t="str">
        <f>IF(J18&lt;&gt;"LIBSETS_SETTYPE_BATTLEGROUND",IF(J18&lt;&gt;"LIBSETS_SETTYPE_SPECIAL",IF(AE18&lt;&gt;"",VLOOKUP(AE18,'ESO zone constants'!$E$2:$L$4999,8,FALSE),""),""),"")</f>
        <v/>
      </c>
      <c r="AH18" s="3" t="str">
        <f>IF(J18&lt;&gt;"LIBSETS_SETTYPE_BATTLEGROUND",IF(J18&lt;&gt;"LIBSETS_SETTYPE_SPECIAL",IF(AI18&lt;&gt;"",VLOOKUP(AI18,'ESO zone constants'!$E$2:$L$4999,8,FALSE),""),""),"")</f>
        <v/>
      </c>
      <c r="AL18" s="3" t="str">
        <f>IF(J18&lt;&gt;"LIBSETS_SETTYPE_BATTLEGROUND",IF(J18&lt;&gt;"LIBSETS_SETTYPE_SPECIAL",IF(AM18&lt;&gt;"",VLOOKUP(AM18,'ESO zone constants'!$E$2:$L$4999,8,FALSE),""),""),"")</f>
        <v/>
      </c>
      <c r="AP18" s="3" t="str">
        <f>IF(J18&lt;&gt;"LIBSETS_SETTYPE_BATTLEGROUND",IF(J18&lt;&gt;"LIBSETS_SETTYPE_SPECIAL",IF(AQ18&lt;&gt;"",VLOOKUP(AQ18,'ESO zone constants'!$E$2:$L$4999,8,FALSE),""),""),"")</f>
        <v/>
      </c>
      <c r="AT18" s="25" t="str">
        <f t="shared" si="1"/>
        <v>[369] = {wayshrines={-1,-1,-1,}, dlcId=DLC_ORSINIUM</v>
      </c>
      <c r="AU18" s="25" t="str">
        <f t="shared" si="2"/>
        <v>, zoneIds={677}, veteran=true</v>
      </c>
      <c r="AV18" s="25" t="str">
        <f t="shared" si="5"/>
        <v>, setType=LIBSETS_SETTYPE_ARENA},</v>
      </c>
      <c r="AW18" s="25" t="str">
        <f t="shared" si="4"/>
        <v xml:space="preserve"> --Merciless Charge / Gnadenloser Ansturm   [Maelstrom Arena]</v>
      </c>
    </row>
    <row r="19" spans="1:49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4245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3" t="str">
        <f>VLOOKUP(R19,'ESO zone constants'!$L$2:$O$9999,4,FALSE)</f>
        <v>DLC_ORSINIUM</v>
      </c>
      <c r="U19" s="3" t="str">
        <f>VLOOKUP(T19,'LibSets constants'!$B$2:$C$999,2,FALSE)</f>
        <v>Orsinium</v>
      </c>
      <c r="W19"/>
      <c r="X19"/>
      <c r="Y19" s="3" t="str">
        <f>IF(J19&lt;&gt;"LIBSETS_SETTYPE_BATTLEGROUND",IF(J19&lt;&gt;"LIBSETS_SETTYPE_SPECIAL",IF(Z19&lt;&gt;"",VLOOKUP(Z19,'ESO zone constants'!$E$2:$L$4999,8,FALSE),""),""),"")</f>
        <v/>
      </c>
      <c r="AA19"/>
      <c r="AB19"/>
      <c r="AC19"/>
      <c r="AD19" s="3" t="str">
        <f>IF(J19&lt;&gt;"LIBSETS_SETTYPE_BATTLEGROUND",IF(J19&lt;&gt;"LIBSETS_SETTYPE_SPECIAL",IF(AE19&lt;&gt;"",VLOOKUP(AE19,'ESO zone constants'!$E$2:$L$4999,8,FALSE),""),""),"")</f>
        <v/>
      </c>
      <c r="AH19" s="3" t="str">
        <f>IF(J19&lt;&gt;"LIBSETS_SETTYPE_BATTLEGROUND",IF(J19&lt;&gt;"LIBSETS_SETTYPE_SPECIAL",IF(AI19&lt;&gt;"",VLOOKUP(AI19,'ESO zone constants'!$E$2:$L$4999,8,FALSE),""),""),"")</f>
        <v/>
      </c>
      <c r="AL19" s="3" t="str">
        <f>IF(J19&lt;&gt;"LIBSETS_SETTYPE_BATTLEGROUND",IF(J19&lt;&gt;"LIBSETS_SETTYPE_SPECIAL",IF(AM19&lt;&gt;"",VLOOKUP(AM19,'ESO zone constants'!$E$2:$L$4999,8,FALSE),""),""),"")</f>
        <v/>
      </c>
      <c r="AP19" s="3" t="str">
        <f>IF(J19&lt;&gt;"LIBSETS_SETTYPE_BATTLEGROUND",IF(J19&lt;&gt;"LIBSETS_SETTYPE_SPECIAL",IF(AQ19&lt;&gt;"",VLOOKUP(AQ19,'ESO zone constants'!$E$2:$L$4999,8,FALSE),""),""),"")</f>
        <v/>
      </c>
      <c r="AT19" s="25" t="str">
        <f t="shared" si="1"/>
        <v>[370] = {wayshrines={-1,-1,-1,}, dlcId=DLC_ORSINIUM</v>
      </c>
      <c r="AU19" s="25" t="str">
        <f t="shared" si="2"/>
        <v>, zoneIds={677}, veteran=true</v>
      </c>
      <c r="AV19" s="25" t="str">
        <f t="shared" si="5"/>
        <v>, setType=LIBSETS_SETTYPE_ARENA},</v>
      </c>
      <c r="AW19" s="25" t="str">
        <f t="shared" si="4"/>
        <v xml:space="preserve"> --Rampaging Slash / Tobender Schnitt   [Maelstrom Arena]</v>
      </c>
    </row>
    <row r="20" spans="1:49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4245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3" t="str">
        <f>VLOOKUP(R20,'ESO zone constants'!$L$2:$O$9999,4,FALSE)</f>
        <v>DLC_ORSINIUM</v>
      </c>
      <c r="U20" s="3" t="str">
        <f>VLOOKUP(T20,'LibSets constants'!$B$2:$C$999,2,FALSE)</f>
        <v>Orsinium</v>
      </c>
      <c r="W20"/>
      <c r="X20"/>
      <c r="Y20" s="3" t="str">
        <f>IF(J20&lt;&gt;"LIBSETS_SETTYPE_BATTLEGROUND",IF(J20&lt;&gt;"LIBSETS_SETTYPE_SPECIAL",IF(Z20&lt;&gt;"",VLOOKUP(Z20,'ESO zone constants'!$E$2:$L$4999,8,FALSE),""),""),"")</f>
        <v/>
      </c>
      <c r="AA20"/>
      <c r="AB20"/>
      <c r="AC20"/>
      <c r="AD20" s="3" t="str">
        <f>IF(J20&lt;&gt;"LIBSETS_SETTYPE_BATTLEGROUND",IF(J20&lt;&gt;"LIBSETS_SETTYPE_SPECIAL",IF(AE20&lt;&gt;"",VLOOKUP(AE20,'ESO zone constants'!$E$2:$L$4999,8,FALSE),""),""),"")</f>
        <v/>
      </c>
      <c r="AH20" s="3" t="str">
        <f>IF(J20&lt;&gt;"LIBSETS_SETTYPE_BATTLEGROUND",IF(J20&lt;&gt;"LIBSETS_SETTYPE_SPECIAL",IF(AI20&lt;&gt;"",VLOOKUP(AI20,'ESO zone constants'!$E$2:$L$4999,8,FALSE),""),""),"")</f>
        <v/>
      </c>
      <c r="AL20" s="3" t="str">
        <f>IF(J20&lt;&gt;"LIBSETS_SETTYPE_BATTLEGROUND",IF(J20&lt;&gt;"LIBSETS_SETTYPE_SPECIAL",IF(AM20&lt;&gt;"",VLOOKUP(AM20,'ESO zone constants'!$E$2:$L$4999,8,FALSE),""),""),"")</f>
        <v/>
      </c>
      <c r="AP20" s="3" t="str">
        <f>IF(J20&lt;&gt;"LIBSETS_SETTYPE_BATTLEGROUND",IF(J20&lt;&gt;"LIBSETS_SETTYPE_SPECIAL",IF(AQ20&lt;&gt;"",VLOOKUP(AQ20,'ESO zone constants'!$E$2:$L$4999,8,FALSE),""),""),"")</f>
        <v/>
      </c>
      <c r="AT20" s="25" t="str">
        <f t="shared" si="1"/>
        <v>[371] = {wayshrines={-1,-1,-1,}, dlcId=DLC_ORSINIUM</v>
      </c>
      <c r="AU20" s="25" t="str">
        <f t="shared" si="2"/>
        <v>, zoneIds={677}, veteran=true</v>
      </c>
      <c r="AV20" s="25" t="str">
        <f t="shared" si="5"/>
        <v>, setType=LIBSETS_SETTYPE_ARENA},</v>
      </c>
      <c r="AW20" s="25" t="str">
        <f t="shared" si="4"/>
        <v xml:space="preserve"> --Cruel Flurry / Grausamer Schlaghagel   [Maelstrom Arena]</v>
      </c>
    </row>
    <row r="21" spans="1:49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4245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3" t="str">
        <f>VLOOKUP(R21,'ESO zone constants'!$L$2:$O$9999,4,FALSE)</f>
        <v>DLC_ORSINIUM</v>
      </c>
      <c r="U21" s="3" t="str">
        <f>VLOOKUP(T21,'LibSets constants'!$B$2:$C$999,2,FALSE)</f>
        <v>Orsinium</v>
      </c>
      <c r="W21"/>
      <c r="X21"/>
      <c r="Y21" s="3" t="str">
        <f>IF(J21&lt;&gt;"LIBSETS_SETTYPE_BATTLEGROUND",IF(J21&lt;&gt;"LIBSETS_SETTYPE_SPECIAL",IF(Z21&lt;&gt;"",VLOOKUP(Z21,'ESO zone constants'!$E$2:$L$4999,8,FALSE),""),""),"")</f>
        <v/>
      </c>
      <c r="AA21"/>
      <c r="AB21"/>
      <c r="AC21"/>
      <c r="AD21" s="3" t="str">
        <f>IF(J21&lt;&gt;"LIBSETS_SETTYPE_BATTLEGROUND",IF(J21&lt;&gt;"LIBSETS_SETTYPE_SPECIAL",IF(AE21&lt;&gt;"",VLOOKUP(AE21,'ESO zone constants'!$E$2:$L$4999,8,FALSE),""),""),"")</f>
        <v/>
      </c>
      <c r="AH21" s="3" t="str">
        <f>IF(J21&lt;&gt;"LIBSETS_SETTYPE_BATTLEGROUND",IF(J21&lt;&gt;"LIBSETS_SETTYPE_SPECIAL",IF(AI21&lt;&gt;"",VLOOKUP(AI21,'ESO zone constants'!$E$2:$L$4999,8,FALSE),""),""),"")</f>
        <v/>
      </c>
      <c r="AL21" s="3" t="str">
        <f>IF(J21&lt;&gt;"LIBSETS_SETTYPE_BATTLEGROUND",IF(J21&lt;&gt;"LIBSETS_SETTYPE_SPECIAL",IF(AM21&lt;&gt;"",VLOOKUP(AM21,'ESO zone constants'!$E$2:$L$4999,8,FALSE),""),""),"")</f>
        <v/>
      </c>
      <c r="AP21" s="3" t="str">
        <f>IF(J21&lt;&gt;"LIBSETS_SETTYPE_BATTLEGROUND",IF(J21&lt;&gt;"LIBSETS_SETTYPE_SPECIAL",IF(AQ21&lt;&gt;"",VLOOKUP(AQ21,'ESO zone constants'!$E$2:$L$4999,8,FALSE),""),""),"")</f>
        <v/>
      </c>
      <c r="AT21" s="25" t="str">
        <f t="shared" si="1"/>
        <v>[372] = {wayshrines={-1,-1,-1,}, dlcId=DLC_ORSINIUM</v>
      </c>
      <c r="AU21" s="25" t="str">
        <f t="shared" si="2"/>
        <v>, zoneIds={677}, veteran=true</v>
      </c>
      <c r="AV21" s="25" t="str">
        <f t="shared" si="5"/>
        <v>, setType=LIBSETS_SETTYPE_ARENA},</v>
      </c>
      <c r="AW21" s="25" t="str">
        <f t="shared" si="4"/>
        <v xml:space="preserve"> --Thunderous Volley / Donnernde Salve   [Maelstrom Arena]</v>
      </c>
    </row>
    <row r="22" spans="1:49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4245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3" t="str">
        <f>VLOOKUP(R22,'ESO zone constants'!$L$2:$O$9999,4,FALSE)</f>
        <v>DLC_ORSINIUM</v>
      </c>
      <c r="U22" s="3" t="str">
        <f>VLOOKUP(T22,'LibSets constants'!$B$2:$C$999,2,FALSE)</f>
        <v>Orsinium</v>
      </c>
      <c r="W22"/>
      <c r="X22"/>
      <c r="Y22" s="3" t="str">
        <f>IF(J22&lt;&gt;"LIBSETS_SETTYPE_BATTLEGROUND",IF(J22&lt;&gt;"LIBSETS_SETTYPE_SPECIAL",IF(Z22&lt;&gt;"",VLOOKUP(Z22,'ESO zone constants'!$E$2:$L$4999,8,FALSE),""),""),"")</f>
        <v/>
      </c>
      <c r="AA22"/>
      <c r="AB22"/>
      <c r="AC22"/>
      <c r="AD22" s="3" t="str">
        <f>IF(J22&lt;&gt;"LIBSETS_SETTYPE_BATTLEGROUND",IF(J22&lt;&gt;"LIBSETS_SETTYPE_SPECIAL",IF(AE22&lt;&gt;"",VLOOKUP(AE22,'ESO zone constants'!$E$2:$L$4999,8,FALSE),""),""),"")</f>
        <v/>
      </c>
      <c r="AH22" s="3" t="str">
        <f>IF(J22&lt;&gt;"LIBSETS_SETTYPE_BATTLEGROUND",IF(J22&lt;&gt;"LIBSETS_SETTYPE_SPECIAL",IF(AI22&lt;&gt;"",VLOOKUP(AI22,'ESO zone constants'!$E$2:$L$4999,8,FALSE),""),""),"")</f>
        <v/>
      </c>
      <c r="AL22" s="3" t="str">
        <f>IF(J22&lt;&gt;"LIBSETS_SETTYPE_BATTLEGROUND",IF(J22&lt;&gt;"LIBSETS_SETTYPE_SPECIAL",IF(AM22&lt;&gt;"",VLOOKUP(AM22,'ESO zone constants'!$E$2:$L$4999,8,FALSE),""),""),"")</f>
        <v/>
      </c>
      <c r="AP22" s="3" t="str">
        <f>IF(J22&lt;&gt;"LIBSETS_SETTYPE_BATTLEGROUND",IF(J22&lt;&gt;"LIBSETS_SETTYPE_SPECIAL",IF(AQ22&lt;&gt;"",VLOOKUP(AQ22,'ESO zone constants'!$E$2:$L$4999,8,FALSE),""),""),"")</f>
        <v/>
      </c>
      <c r="AT22" s="25" t="str">
        <f t="shared" si="1"/>
        <v>[373] = {wayshrines={-1,-1,-1,}, dlcId=DLC_ORSINIUM</v>
      </c>
      <c r="AU22" s="25" t="str">
        <f t="shared" si="2"/>
        <v>, zoneIds={677}, veteran=true</v>
      </c>
      <c r="AV22" s="25" t="str">
        <f t="shared" si="5"/>
        <v>, setType=LIBSETS_SETTYPE_ARENA},</v>
      </c>
      <c r="AW22" s="25" t="str">
        <f t="shared" si="4"/>
        <v xml:space="preserve"> --Crushing Wall / Zermalmende Mauer   [Maelstrom Arena]</v>
      </c>
    </row>
    <row r="23" spans="1:49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4245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3" t="str">
        <f>VLOOKUP(R23,'ESO zone constants'!$L$2:$O$9999,4,FALSE)</f>
        <v>DLC_ORSINIUM</v>
      </c>
      <c r="U23" s="3" t="str">
        <f>VLOOKUP(T23,'LibSets constants'!$B$2:$C$999,2,FALSE)</f>
        <v>Orsinium</v>
      </c>
      <c r="W23"/>
      <c r="X23"/>
      <c r="Y23" s="3" t="str">
        <f>IF(J23&lt;&gt;"LIBSETS_SETTYPE_BATTLEGROUND",IF(J23&lt;&gt;"LIBSETS_SETTYPE_SPECIAL",IF(Z23&lt;&gt;"",VLOOKUP(Z23,'ESO zone constants'!$E$2:$L$4999,8,FALSE),""),""),"")</f>
        <v/>
      </c>
      <c r="AA23"/>
      <c r="AB23"/>
      <c r="AC23"/>
      <c r="AD23" s="3" t="str">
        <f>IF(J23&lt;&gt;"LIBSETS_SETTYPE_BATTLEGROUND",IF(J23&lt;&gt;"LIBSETS_SETTYPE_SPECIAL",IF(AE23&lt;&gt;"",VLOOKUP(AE23,'ESO zone constants'!$E$2:$L$4999,8,FALSE),""),""),"")</f>
        <v/>
      </c>
      <c r="AH23" s="3" t="str">
        <f>IF(J23&lt;&gt;"LIBSETS_SETTYPE_BATTLEGROUND",IF(J23&lt;&gt;"LIBSETS_SETTYPE_SPECIAL",IF(AI23&lt;&gt;"",VLOOKUP(AI23,'ESO zone constants'!$E$2:$L$4999,8,FALSE),""),""),"")</f>
        <v/>
      </c>
      <c r="AL23" s="3" t="str">
        <f>IF(J23&lt;&gt;"LIBSETS_SETTYPE_BATTLEGROUND",IF(J23&lt;&gt;"LIBSETS_SETTYPE_SPECIAL",IF(AM23&lt;&gt;"",VLOOKUP(AM23,'ESO zone constants'!$E$2:$L$4999,8,FALSE),""),""),"")</f>
        <v/>
      </c>
      <c r="AP23" s="3" t="str">
        <f>IF(J23&lt;&gt;"LIBSETS_SETTYPE_BATTLEGROUND",IF(J23&lt;&gt;"LIBSETS_SETTYPE_SPECIAL",IF(AQ23&lt;&gt;"",VLOOKUP(AQ23,'ESO zone constants'!$E$2:$L$4999,8,FALSE),""),""),"")</f>
        <v/>
      </c>
      <c r="AT23" s="25" t="str">
        <f t="shared" si="1"/>
        <v>[374] = {wayshrines={-1,-1,-1,}, dlcId=DLC_ORSINIUM</v>
      </c>
      <c r="AU23" s="25" t="str">
        <f t="shared" si="2"/>
        <v>, zoneIds={677}, veteran=true</v>
      </c>
      <c r="AV23" s="25" t="str">
        <f t="shared" si="5"/>
        <v>, setType=LIBSETS_SETTYPE_ARENA},</v>
      </c>
      <c r="AW23" s="25" t="str">
        <f t="shared" si="4"/>
        <v xml:space="preserve"> --Precise Regeneration / Präzise Regeneration   [Maelstrom Arena]</v>
      </c>
    </row>
    <row r="24" spans="1:49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4245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3" t="str">
        <f>VLOOKUP(R24,'ESO zone constants'!$L$2:$O$9999,4,FALSE)</f>
        <v>DLC_MURKMIRE</v>
      </c>
      <c r="U24" s="3" t="str">
        <f>VLOOKUP(T24,'LibSets constants'!$B$2:$C$999,2,FALSE)</f>
        <v>Murkmire</v>
      </c>
      <c r="V24" s="43" t="s">
        <v>4370</v>
      </c>
      <c r="W24" t="s">
        <v>2520</v>
      </c>
      <c r="X24"/>
      <c r="Y24" s="3" t="str">
        <f>IF(J24&lt;&gt;"LIBSETS_SETTYPE_BATTLEGROUND",IF(J24&lt;&gt;"LIBSETS_SETTYPE_SPECIAL",IF(Z24&lt;&gt;"",VLOOKUP(Z24,'ESO zone constants'!$E$2:$L$4999,8,FALSE),""),""),"")</f>
        <v/>
      </c>
      <c r="AA24"/>
      <c r="AB24"/>
      <c r="AC24"/>
      <c r="AD24" s="3" t="str">
        <f>IF(J24&lt;&gt;"LIBSETS_SETTYPE_BATTLEGROUND",IF(J24&lt;&gt;"LIBSETS_SETTYPE_SPECIAL",IF(AE24&lt;&gt;"",VLOOKUP(AE24,'ESO zone constants'!$E$2:$L$4999,8,FALSE),""),""),"")</f>
        <v/>
      </c>
      <c r="AH24" s="3" t="str">
        <f>IF(J24&lt;&gt;"LIBSETS_SETTYPE_BATTLEGROUND",IF(J24&lt;&gt;"LIBSETS_SETTYPE_SPECIAL",IF(AI24&lt;&gt;"",VLOOKUP(AI24,'ESO zone constants'!$E$2:$L$4999,8,FALSE),""),""),"")</f>
        <v/>
      </c>
      <c r="AL24" s="3" t="str">
        <f>IF(J24&lt;&gt;"LIBSETS_SETTYPE_BATTLEGROUND",IF(J24&lt;&gt;"LIBSETS_SETTYPE_SPECIAL",IF(AM24&lt;&gt;"",VLOOKUP(AM24,'ESO zone constants'!$E$2:$L$4999,8,FALSE),""),""),"")</f>
        <v/>
      </c>
      <c r="AP24" s="3" t="str">
        <f>IF(J24&lt;&gt;"LIBSETS_SETTYPE_BATTLEGROUND",IF(J24&lt;&gt;"LIBSETS_SETTYPE_SPECIAL",IF(AQ24&lt;&gt;"",VLOOKUP(AQ24,'ESO zone constants'!$E$2:$L$4999,8,FALSE),""),""),"")</f>
        <v/>
      </c>
      <c r="AT24" s="25" t="str">
        <f t="shared" si="1"/>
        <v>[411] = {wayshrines={-1,-1,-1,}, dlcId=DLC_MURKMIRE</v>
      </c>
      <c r="AU24" s="25" t="str">
        <f t="shared" si="2"/>
        <v>, zoneIds={1082}, veteran=false</v>
      </c>
      <c r="AV24" s="25" t="str">
        <f t="shared" si="5"/>
        <v>, setType=LIBSETS_SETTYPE_ARENA, dropMechanic=LIBSETS_DROP_MECHANIC_ARENA_STAGE_CHEST},</v>
      </c>
      <c r="AW24" s="25" t="str">
        <f t="shared" si="4"/>
        <v xml:space="preserve"> --Gallant Charge / Galanter Ansturm   [Blackrose Prison]</v>
      </c>
    </row>
    <row r="25" spans="1:49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4245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3" t="str">
        <f>VLOOKUP(R25,'ESO zone constants'!$L$2:$O$9999,4,FALSE)</f>
        <v>DLC_MURKMIRE</v>
      </c>
      <c r="U25" s="3" t="str">
        <f>VLOOKUP(T25,'LibSets constants'!$B$2:$C$999,2,FALSE)</f>
        <v>Murkmire</v>
      </c>
      <c r="V25" s="43" t="s">
        <v>4370</v>
      </c>
      <c r="W25" t="s">
        <v>2520</v>
      </c>
      <c r="X25"/>
      <c r="Y25" s="3" t="str">
        <f>IF(J25&lt;&gt;"LIBSETS_SETTYPE_BATTLEGROUND",IF(J25&lt;&gt;"LIBSETS_SETTYPE_SPECIAL",IF(Z25&lt;&gt;"",VLOOKUP(Z25,'ESO zone constants'!$E$2:$L$4999,8,FALSE),""),""),"")</f>
        <v/>
      </c>
      <c r="AA25"/>
      <c r="AB25"/>
      <c r="AC25"/>
      <c r="AD25" s="3" t="str">
        <f>IF(J25&lt;&gt;"LIBSETS_SETTYPE_BATTLEGROUND",IF(J25&lt;&gt;"LIBSETS_SETTYPE_SPECIAL",IF(AE25&lt;&gt;"",VLOOKUP(AE25,'ESO zone constants'!$E$2:$L$4999,8,FALSE),""),""),"")</f>
        <v/>
      </c>
      <c r="AH25" s="3" t="str">
        <f>IF(J25&lt;&gt;"LIBSETS_SETTYPE_BATTLEGROUND",IF(J25&lt;&gt;"LIBSETS_SETTYPE_SPECIAL",IF(AI25&lt;&gt;"",VLOOKUP(AI25,'ESO zone constants'!$E$2:$L$4999,8,FALSE),""),""),"")</f>
        <v/>
      </c>
      <c r="AL25" s="3" t="str">
        <f>IF(J25&lt;&gt;"LIBSETS_SETTYPE_BATTLEGROUND",IF(J25&lt;&gt;"LIBSETS_SETTYPE_SPECIAL",IF(AM25&lt;&gt;"",VLOOKUP(AM25,'ESO zone constants'!$E$2:$L$4999,8,FALSE),""),""),"")</f>
        <v/>
      </c>
      <c r="AP25" s="3" t="str">
        <f>IF(J25&lt;&gt;"LIBSETS_SETTYPE_BATTLEGROUND",IF(J25&lt;&gt;"LIBSETS_SETTYPE_SPECIAL",IF(AQ25&lt;&gt;"",VLOOKUP(AQ25,'ESO zone constants'!$E$2:$L$4999,8,FALSE),""),""),"")</f>
        <v/>
      </c>
      <c r="AT25" s="25" t="str">
        <f t="shared" si="1"/>
        <v>[412] = {wayshrines={-1,-1,-1,}, dlcId=DLC_MURKMIRE</v>
      </c>
      <c r="AU25" s="25" t="str">
        <f t="shared" si="2"/>
        <v>, zoneIds={1082}, veteran=false</v>
      </c>
      <c r="AV25" s="25" t="str">
        <f t="shared" si="5"/>
        <v>, setType=LIBSETS_SETTYPE_ARENA, dropMechanic=LIBSETS_DROP_MECHANIC_ARENA_STAGE_CHEST},</v>
      </c>
      <c r="AW25" s="25" t="str">
        <f t="shared" si="4"/>
        <v xml:space="preserve"> --Radial Uppercut / Rundum-Aufwärtsschnitt   [Blackrose Prison]</v>
      </c>
    </row>
    <row r="26" spans="1:49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4245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3" t="str">
        <f>VLOOKUP(R26,'ESO zone constants'!$L$2:$O$9999,4,FALSE)</f>
        <v>DLC_MURKMIRE</v>
      </c>
      <c r="U26" s="3" t="str">
        <f>VLOOKUP(T26,'LibSets constants'!$B$2:$C$999,2,FALSE)</f>
        <v>Murkmire</v>
      </c>
      <c r="V26" s="43" t="s">
        <v>4370</v>
      </c>
      <c r="W26" t="s">
        <v>2520</v>
      </c>
      <c r="X26"/>
      <c r="Y26" s="3" t="str">
        <f>IF(J26&lt;&gt;"LIBSETS_SETTYPE_BATTLEGROUND",IF(J26&lt;&gt;"LIBSETS_SETTYPE_SPECIAL",IF(Z26&lt;&gt;"",VLOOKUP(Z26,'ESO zone constants'!$E$2:$L$4999,8,FALSE),""),""),"")</f>
        <v/>
      </c>
      <c r="AA26"/>
      <c r="AB26"/>
      <c r="AC26"/>
      <c r="AD26" s="3" t="str">
        <f>IF(J26&lt;&gt;"LIBSETS_SETTYPE_BATTLEGROUND",IF(J26&lt;&gt;"LIBSETS_SETTYPE_SPECIAL",IF(AE26&lt;&gt;"",VLOOKUP(AE26,'ESO zone constants'!$E$2:$L$4999,8,FALSE),""),""),"")</f>
        <v/>
      </c>
      <c r="AH26" s="3" t="str">
        <f>IF(J26&lt;&gt;"LIBSETS_SETTYPE_BATTLEGROUND",IF(J26&lt;&gt;"LIBSETS_SETTYPE_SPECIAL",IF(AI26&lt;&gt;"",VLOOKUP(AI26,'ESO zone constants'!$E$2:$L$4999,8,FALSE),""),""),"")</f>
        <v/>
      </c>
      <c r="AL26" s="3" t="str">
        <f>IF(J26&lt;&gt;"LIBSETS_SETTYPE_BATTLEGROUND",IF(J26&lt;&gt;"LIBSETS_SETTYPE_SPECIAL",IF(AM26&lt;&gt;"",VLOOKUP(AM26,'ESO zone constants'!$E$2:$L$4999,8,FALSE),""),""),"")</f>
        <v/>
      </c>
      <c r="AP26" s="3" t="str">
        <f>IF(J26&lt;&gt;"LIBSETS_SETTYPE_BATTLEGROUND",IF(J26&lt;&gt;"LIBSETS_SETTYPE_SPECIAL",IF(AQ26&lt;&gt;"",VLOOKUP(AQ26,'ESO zone constants'!$E$2:$L$4999,8,FALSE),""),""),"")</f>
        <v/>
      </c>
      <c r="AT26" s="25" t="str">
        <f t="shared" si="1"/>
        <v>[413] = {wayshrines={-1,-1,-1,}, dlcId=DLC_MURKMIRE</v>
      </c>
      <c r="AU26" s="25" t="str">
        <f t="shared" si="2"/>
        <v>, zoneIds={1082}, veteran=false</v>
      </c>
      <c r="AV26" s="25" t="str">
        <f t="shared" si="5"/>
        <v>, setType=LIBSETS_SETTYPE_ARENA, dropMechanic=LIBSETS_DROP_MECHANIC_ARENA_STAGE_CHEST},</v>
      </c>
      <c r="AW26" s="25" t="str">
        <f t="shared" si="4"/>
        <v xml:space="preserve"> --Spectral Cloak / Spektraler Mantel   [Blackrose Prison]</v>
      </c>
    </row>
    <row r="27" spans="1:49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4245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3" t="str">
        <f>VLOOKUP(R27,'ESO zone constants'!$L$2:$O$9999,4,FALSE)</f>
        <v>DLC_MURKMIRE</v>
      </c>
      <c r="U27" s="3" t="str">
        <f>VLOOKUP(T27,'LibSets constants'!$B$2:$C$999,2,FALSE)</f>
        <v>Murkmire</v>
      </c>
      <c r="V27" s="43" t="s">
        <v>4370</v>
      </c>
      <c r="W27" t="s">
        <v>2520</v>
      </c>
      <c r="X27"/>
      <c r="Y27" s="3" t="str">
        <f>IF(J27&lt;&gt;"LIBSETS_SETTYPE_BATTLEGROUND",IF(J27&lt;&gt;"LIBSETS_SETTYPE_SPECIAL",IF(Z27&lt;&gt;"",VLOOKUP(Z27,'ESO zone constants'!$E$2:$L$4999,8,FALSE),""),""),"")</f>
        <v/>
      </c>
      <c r="AA27"/>
      <c r="AB27"/>
      <c r="AC27"/>
      <c r="AD27" s="3" t="str">
        <f>IF(J27&lt;&gt;"LIBSETS_SETTYPE_BATTLEGROUND",IF(J27&lt;&gt;"LIBSETS_SETTYPE_SPECIAL",IF(AE27&lt;&gt;"",VLOOKUP(AE27,'ESO zone constants'!$E$2:$L$4999,8,FALSE),""),""),"")</f>
        <v/>
      </c>
      <c r="AH27" s="3" t="str">
        <f>IF(J27&lt;&gt;"LIBSETS_SETTYPE_BATTLEGROUND",IF(J27&lt;&gt;"LIBSETS_SETTYPE_SPECIAL",IF(AI27&lt;&gt;"",VLOOKUP(AI27,'ESO zone constants'!$E$2:$L$4999,8,FALSE),""),""),"")</f>
        <v/>
      </c>
      <c r="AL27" s="3" t="str">
        <f>IF(J27&lt;&gt;"LIBSETS_SETTYPE_BATTLEGROUND",IF(J27&lt;&gt;"LIBSETS_SETTYPE_SPECIAL",IF(AM27&lt;&gt;"",VLOOKUP(AM27,'ESO zone constants'!$E$2:$L$4999,8,FALSE),""),""),"")</f>
        <v/>
      </c>
      <c r="AP27" s="3" t="str">
        <f>IF(J27&lt;&gt;"LIBSETS_SETTYPE_BATTLEGROUND",IF(J27&lt;&gt;"LIBSETS_SETTYPE_SPECIAL",IF(AQ27&lt;&gt;"",VLOOKUP(AQ27,'ESO zone constants'!$E$2:$L$4999,8,FALSE),""),""),"")</f>
        <v/>
      </c>
      <c r="AT27" s="25" t="str">
        <f t="shared" si="1"/>
        <v>[414] = {wayshrines={-1,-1,-1,}, dlcId=DLC_MURKMIRE</v>
      </c>
      <c r="AU27" s="25" t="str">
        <f t="shared" si="2"/>
        <v>, zoneIds={1082}, veteran=false</v>
      </c>
      <c r="AV27" s="25" t="str">
        <f t="shared" si="5"/>
        <v>, setType=LIBSETS_SETTYPE_ARENA, dropMechanic=LIBSETS_DROP_MECHANIC_ARENA_STAGE_CHEST},</v>
      </c>
      <c r="AW27" s="25" t="str">
        <f t="shared" si="4"/>
        <v xml:space="preserve"> --Virulent Shot / Virulenter Schuss   [Blackrose Prison]</v>
      </c>
    </row>
    <row r="28" spans="1:49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4245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3" t="str">
        <f>VLOOKUP(R28,'ESO zone constants'!$L$2:$O$9999,4,FALSE)</f>
        <v>DLC_MURKMIRE</v>
      </c>
      <c r="U28" s="3" t="str">
        <f>VLOOKUP(T28,'LibSets constants'!$B$2:$C$999,2,FALSE)</f>
        <v>Murkmire</v>
      </c>
      <c r="V28" s="43" t="s">
        <v>4370</v>
      </c>
      <c r="W28" t="s">
        <v>2520</v>
      </c>
      <c r="X28"/>
      <c r="Y28" s="3" t="str">
        <f>IF(J28&lt;&gt;"LIBSETS_SETTYPE_BATTLEGROUND",IF(J28&lt;&gt;"LIBSETS_SETTYPE_SPECIAL",IF(Z28&lt;&gt;"",VLOOKUP(Z28,'ESO zone constants'!$E$2:$L$4999,8,FALSE),""),""),"")</f>
        <v/>
      </c>
      <c r="AA28"/>
      <c r="AB28"/>
      <c r="AC28"/>
      <c r="AD28" s="3" t="str">
        <f>IF(J28&lt;&gt;"LIBSETS_SETTYPE_BATTLEGROUND",IF(J28&lt;&gt;"LIBSETS_SETTYPE_SPECIAL",IF(AE28&lt;&gt;"",VLOOKUP(AE28,'ESO zone constants'!$E$2:$L$4999,8,FALSE),""),""),"")</f>
        <v/>
      </c>
      <c r="AH28" s="3" t="str">
        <f>IF(J28&lt;&gt;"LIBSETS_SETTYPE_BATTLEGROUND",IF(J28&lt;&gt;"LIBSETS_SETTYPE_SPECIAL",IF(AI28&lt;&gt;"",VLOOKUP(AI28,'ESO zone constants'!$E$2:$L$4999,8,FALSE),""),""),"")</f>
        <v/>
      </c>
      <c r="AL28" s="3" t="str">
        <f>IF(J28&lt;&gt;"LIBSETS_SETTYPE_BATTLEGROUND",IF(J28&lt;&gt;"LIBSETS_SETTYPE_SPECIAL",IF(AM28&lt;&gt;"",VLOOKUP(AM28,'ESO zone constants'!$E$2:$L$4999,8,FALSE),""),""),"")</f>
        <v/>
      </c>
      <c r="AP28" s="3" t="str">
        <f>IF(J28&lt;&gt;"LIBSETS_SETTYPE_BATTLEGROUND",IF(J28&lt;&gt;"LIBSETS_SETTYPE_SPECIAL",IF(AQ28&lt;&gt;"",VLOOKUP(AQ28,'ESO zone constants'!$E$2:$L$4999,8,FALSE),""),""),"")</f>
        <v/>
      </c>
      <c r="AT28" s="25" t="str">
        <f t="shared" si="1"/>
        <v>[415] = {wayshrines={-1,-1,-1,}, dlcId=DLC_MURKMIRE</v>
      </c>
      <c r="AU28" s="25" t="str">
        <f t="shared" si="2"/>
        <v>, zoneIds={1082}, veteran=false</v>
      </c>
      <c r="AV28" s="25" t="str">
        <f t="shared" si="5"/>
        <v>, setType=LIBSETS_SETTYPE_ARENA, dropMechanic=LIBSETS_DROP_MECHANIC_ARENA_STAGE_CHEST},</v>
      </c>
      <c r="AW28" s="25" t="str">
        <f t="shared" si="4"/>
        <v xml:space="preserve"> --Wild Impulse / Wilder Impuls   [Blackrose Prison]</v>
      </c>
    </row>
    <row r="29" spans="1:49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4245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3" t="str">
        <f>VLOOKUP(R29,'ESO zone constants'!$L$2:$O$9999,4,FALSE)</f>
        <v>DLC_MURKMIRE</v>
      </c>
      <c r="U29" s="3" t="str">
        <f>VLOOKUP(T29,'LibSets constants'!$B$2:$C$999,2,FALSE)</f>
        <v>Murkmire</v>
      </c>
      <c r="V29" s="43" t="s">
        <v>4370</v>
      </c>
      <c r="W29" t="s">
        <v>2520</v>
      </c>
      <c r="X29"/>
      <c r="Y29" s="3" t="str">
        <f>IF(J29&lt;&gt;"LIBSETS_SETTYPE_BATTLEGROUND",IF(J29&lt;&gt;"LIBSETS_SETTYPE_SPECIAL",IF(Z29&lt;&gt;"",VLOOKUP(Z29,'ESO zone constants'!$E$2:$L$4999,8,FALSE),""),""),"")</f>
        <v/>
      </c>
      <c r="AA29"/>
      <c r="AB29"/>
      <c r="AC29"/>
      <c r="AD29" s="3" t="str">
        <f>IF(J29&lt;&gt;"LIBSETS_SETTYPE_BATTLEGROUND",IF(J29&lt;&gt;"LIBSETS_SETTYPE_SPECIAL",IF(AE29&lt;&gt;"",VLOOKUP(AE29,'ESO zone constants'!$E$2:$L$4999,8,FALSE),""),""),"")</f>
        <v/>
      </c>
      <c r="AH29" s="3" t="str">
        <f>IF(J29&lt;&gt;"LIBSETS_SETTYPE_BATTLEGROUND",IF(J29&lt;&gt;"LIBSETS_SETTYPE_SPECIAL",IF(AI29&lt;&gt;"",VLOOKUP(AI29,'ESO zone constants'!$E$2:$L$4999,8,FALSE),""),""),"")</f>
        <v/>
      </c>
      <c r="AL29" s="3" t="str">
        <f>IF(J29&lt;&gt;"LIBSETS_SETTYPE_BATTLEGROUND",IF(J29&lt;&gt;"LIBSETS_SETTYPE_SPECIAL",IF(AM29&lt;&gt;"",VLOOKUP(AM29,'ESO zone constants'!$E$2:$L$4999,8,FALSE),""),""),"")</f>
        <v/>
      </c>
      <c r="AP29" s="3" t="str">
        <f>IF(J29&lt;&gt;"LIBSETS_SETTYPE_BATTLEGROUND",IF(J29&lt;&gt;"LIBSETS_SETTYPE_SPECIAL",IF(AQ29&lt;&gt;"",VLOOKUP(AQ29,'ESO zone constants'!$E$2:$L$4999,8,FALSE),""),""),"")</f>
        <v/>
      </c>
      <c r="AT29" s="25" t="str">
        <f t="shared" si="1"/>
        <v>[416] = {wayshrines={-1,-1,-1,}, dlcId=DLC_MURKMIRE</v>
      </c>
      <c r="AU29" s="25" t="str">
        <f t="shared" si="2"/>
        <v>, zoneIds={1082}, veteran=false</v>
      </c>
      <c r="AV29" s="25" t="str">
        <f t="shared" si="5"/>
        <v>, setType=LIBSETS_SETTYPE_ARENA, dropMechanic=LIBSETS_DROP_MECHANIC_ARENA_STAGE_CHEST},</v>
      </c>
      <c r="AW29" s="25" t="str">
        <f t="shared" si="4"/>
        <v xml:space="preserve"> --Mender's Ward / Schutz des Pflegers   [Blackrose Prison]</v>
      </c>
    </row>
    <row r="30" spans="1:49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4245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3" t="str">
        <f>VLOOKUP(R30,'ESO zone constants'!$L$2:$O$9999,4,FALSE)</f>
        <v>DLC_MURKMIRE</v>
      </c>
      <c r="U30" s="3" t="str">
        <f>VLOOKUP(T30,'LibSets constants'!$B$2:$C$999,2,FALSE)</f>
        <v>Murkmire</v>
      </c>
      <c r="V30" s="43" t="s">
        <v>4370</v>
      </c>
      <c r="W30" t="s">
        <v>2520</v>
      </c>
      <c r="X30"/>
      <c r="Y30" s="3" t="str">
        <f>IF(J30&lt;&gt;"LIBSETS_SETTYPE_BATTLEGROUND",IF(J30&lt;&gt;"LIBSETS_SETTYPE_SPECIAL",IF(Z30&lt;&gt;"",VLOOKUP(Z30,'ESO zone constants'!$E$2:$L$4999,8,FALSE),""),""),"")</f>
        <v/>
      </c>
      <c r="AA30"/>
      <c r="AB30"/>
      <c r="AC30"/>
      <c r="AD30" s="3" t="str">
        <f>IF(J30&lt;&gt;"LIBSETS_SETTYPE_BATTLEGROUND",IF(J30&lt;&gt;"LIBSETS_SETTYPE_SPECIAL",IF(AE30&lt;&gt;"",VLOOKUP(AE30,'ESO zone constants'!$E$2:$L$4999,8,FALSE),""),""),"")</f>
        <v/>
      </c>
      <c r="AH30" s="3" t="str">
        <f>IF(J30&lt;&gt;"LIBSETS_SETTYPE_BATTLEGROUND",IF(J30&lt;&gt;"LIBSETS_SETTYPE_SPECIAL",IF(AI30&lt;&gt;"",VLOOKUP(AI30,'ESO zone constants'!$E$2:$L$4999,8,FALSE),""),""),"")</f>
        <v/>
      </c>
      <c r="AL30" s="3" t="str">
        <f>IF(J30&lt;&gt;"LIBSETS_SETTYPE_BATTLEGROUND",IF(J30&lt;&gt;"LIBSETS_SETTYPE_SPECIAL",IF(AM30&lt;&gt;"",VLOOKUP(AM30,'ESO zone constants'!$E$2:$L$4999,8,FALSE),""),""),"")</f>
        <v/>
      </c>
      <c r="AP30" s="3" t="str">
        <f>IF(J30&lt;&gt;"LIBSETS_SETTYPE_BATTLEGROUND",IF(J30&lt;&gt;"LIBSETS_SETTYPE_SPECIAL",IF(AQ30&lt;&gt;"",VLOOKUP(AQ30,'ESO zone constants'!$E$2:$L$4999,8,FALSE),""),""),"")</f>
        <v/>
      </c>
      <c r="AT30" s="25" t="str">
        <f t="shared" si="1"/>
        <v>[423] = {wayshrines={-1,-1,-1,}, dlcId=DLC_MURKMIRE</v>
      </c>
      <c r="AU30" s="25" t="str">
        <f t="shared" si="2"/>
        <v>, zoneIds={1082}, veteran=true</v>
      </c>
      <c r="AV30" s="25" t="str">
        <f t="shared" si="5"/>
        <v>, setType=LIBSETS_SETTYPE_ARENA, dropMechanic=LIBSETS_DROP_MECHANIC_ARENA_STAGE_CHEST},</v>
      </c>
      <c r="AW30" s="25" t="str">
        <f t="shared" si="4"/>
        <v xml:space="preserve"> --Perfect Gallant Charge / Perfekter galanter Ansturm   [Blackrose Prison]</v>
      </c>
    </row>
    <row r="31" spans="1:49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4245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3" t="str">
        <f>VLOOKUP(R31,'ESO zone constants'!$L$2:$O$9999,4,FALSE)</f>
        <v>DLC_MURKMIRE</v>
      </c>
      <c r="U31" s="3" t="str">
        <f>VLOOKUP(T31,'LibSets constants'!$B$2:$C$999,2,FALSE)</f>
        <v>Murkmire</v>
      </c>
      <c r="V31" s="43" t="s">
        <v>4370</v>
      </c>
      <c r="W31" t="s">
        <v>2520</v>
      </c>
      <c r="X31"/>
      <c r="Y31" s="3" t="str">
        <f>IF(J31&lt;&gt;"LIBSETS_SETTYPE_BATTLEGROUND",IF(J31&lt;&gt;"LIBSETS_SETTYPE_SPECIAL",IF(Z31&lt;&gt;"",VLOOKUP(Z31,'ESO zone constants'!$E$2:$L$4999,8,FALSE),""),""),"")</f>
        <v/>
      </c>
      <c r="AA31"/>
      <c r="AB31"/>
      <c r="AC31"/>
      <c r="AD31" s="3" t="str">
        <f>IF(J31&lt;&gt;"LIBSETS_SETTYPE_BATTLEGROUND",IF(J31&lt;&gt;"LIBSETS_SETTYPE_SPECIAL",IF(AE31&lt;&gt;"",VLOOKUP(AE31,'ESO zone constants'!$E$2:$L$4999,8,FALSE),""),""),"")</f>
        <v/>
      </c>
      <c r="AH31" s="3" t="str">
        <f>IF(J31&lt;&gt;"LIBSETS_SETTYPE_BATTLEGROUND",IF(J31&lt;&gt;"LIBSETS_SETTYPE_SPECIAL",IF(AI31&lt;&gt;"",VLOOKUP(AI31,'ESO zone constants'!$E$2:$L$4999,8,FALSE),""),""),"")</f>
        <v/>
      </c>
      <c r="AL31" s="3" t="str">
        <f>IF(J31&lt;&gt;"LIBSETS_SETTYPE_BATTLEGROUND",IF(J31&lt;&gt;"LIBSETS_SETTYPE_SPECIAL",IF(AM31&lt;&gt;"",VLOOKUP(AM31,'ESO zone constants'!$E$2:$L$4999,8,FALSE),""),""),"")</f>
        <v/>
      </c>
      <c r="AP31" s="3" t="str">
        <f>IF(J31&lt;&gt;"LIBSETS_SETTYPE_BATTLEGROUND",IF(J31&lt;&gt;"LIBSETS_SETTYPE_SPECIAL",IF(AQ31&lt;&gt;"",VLOOKUP(AQ31,'ESO zone constants'!$E$2:$L$4999,8,FALSE),""),""),"")</f>
        <v/>
      </c>
      <c r="AT31" s="25" t="str">
        <f t="shared" si="1"/>
        <v>[424] = {wayshrines={-1,-1,-1,}, dlcId=DLC_MURKMIRE</v>
      </c>
      <c r="AU31" s="25" t="str">
        <f t="shared" si="2"/>
        <v>, zoneIds={1082}, veteran=true</v>
      </c>
      <c r="AV31" s="25" t="str">
        <f t="shared" si="5"/>
        <v>, setType=LIBSETS_SETTYPE_ARENA, dropMechanic=LIBSETS_DROP_MECHANIC_ARENA_STAGE_CHEST},</v>
      </c>
      <c r="AW31" s="25" t="str">
        <f t="shared" si="4"/>
        <v xml:space="preserve"> --Perfect Radial Uppercut / Perfekter Rundum-Aufwärtsschnitt   [Blackrose Prison]</v>
      </c>
    </row>
    <row r="32" spans="1:49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4245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3" t="str">
        <f>VLOOKUP(R32,'ESO zone constants'!$L$2:$O$9999,4,FALSE)</f>
        <v>DLC_MURKMIRE</v>
      </c>
      <c r="U32" s="3" t="str">
        <f>VLOOKUP(T32,'LibSets constants'!$B$2:$C$999,2,FALSE)</f>
        <v>Murkmire</v>
      </c>
      <c r="V32" s="43" t="s">
        <v>4370</v>
      </c>
      <c r="W32" t="s">
        <v>2520</v>
      </c>
      <c r="X32"/>
      <c r="Y32" s="3" t="str">
        <f>IF(J32&lt;&gt;"LIBSETS_SETTYPE_BATTLEGROUND",IF(J32&lt;&gt;"LIBSETS_SETTYPE_SPECIAL",IF(Z32&lt;&gt;"",VLOOKUP(Z32,'ESO zone constants'!$E$2:$L$4999,8,FALSE),""),""),"")</f>
        <v/>
      </c>
      <c r="AA32"/>
      <c r="AB32"/>
      <c r="AC32"/>
      <c r="AD32" s="3" t="str">
        <f>IF(J32&lt;&gt;"LIBSETS_SETTYPE_BATTLEGROUND",IF(J32&lt;&gt;"LIBSETS_SETTYPE_SPECIAL",IF(AE32&lt;&gt;"",VLOOKUP(AE32,'ESO zone constants'!$E$2:$L$4999,8,FALSE),""),""),"")</f>
        <v/>
      </c>
      <c r="AH32" s="3" t="str">
        <f>IF(J32&lt;&gt;"LIBSETS_SETTYPE_BATTLEGROUND",IF(J32&lt;&gt;"LIBSETS_SETTYPE_SPECIAL",IF(AI32&lt;&gt;"",VLOOKUP(AI32,'ESO zone constants'!$E$2:$L$4999,8,FALSE),""),""),"")</f>
        <v/>
      </c>
      <c r="AL32" s="3" t="str">
        <f>IF(J32&lt;&gt;"LIBSETS_SETTYPE_BATTLEGROUND",IF(J32&lt;&gt;"LIBSETS_SETTYPE_SPECIAL",IF(AM32&lt;&gt;"",VLOOKUP(AM32,'ESO zone constants'!$E$2:$L$4999,8,FALSE),""),""),"")</f>
        <v/>
      </c>
      <c r="AP32" s="3" t="str">
        <f>IF(J32&lt;&gt;"LIBSETS_SETTYPE_BATTLEGROUND",IF(J32&lt;&gt;"LIBSETS_SETTYPE_SPECIAL",IF(AQ32&lt;&gt;"",VLOOKUP(AQ32,'ESO zone constants'!$E$2:$L$4999,8,FALSE),""),""),"")</f>
        <v/>
      </c>
      <c r="AT32" s="25" t="str">
        <f t="shared" si="1"/>
        <v>[425] = {wayshrines={-1,-1,-1,}, dlcId=DLC_MURKMIRE</v>
      </c>
      <c r="AU32" s="25" t="str">
        <f t="shared" si="2"/>
        <v>, zoneIds={1082}, veteran=true</v>
      </c>
      <c r="AV32" s="25" t="str">
        <f t="shared" si="5"/>
        <v>, setType=LIBSETS_SETTYPE_ARENA, dropMechanic=LIBSETS_DROP_MECHANIC_ARENA_STAGE_CHEST},</v>
      </c>
      <c r="AW32" s="25" t="str">
        <f t="shared" si="4"/>
        <v xml:space="preserve"> --Perfect Spectral Cloak / Perfekter spektraler Mantel   [Blackrose Prison]</v>
      </c>
    </row>
    <row r="33" spans="1:49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4245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3" t="str">
        <f>VLOOKUP(R33,'ESO zone constants'!$L$2:$O$9999,4,FALSE)</f>
        <v>DLC_MURKMIRE</v>
      </c>
      <c r="U33" s="3" t="str">
        <f>VLOOKUP(T33,'LibSets constants'!$B$2:$C$999,2,FALSE)</f>
        <v>Murkmire</v>
      </c>
      <c r="V33" s="43" t="s">
        <v>4370</v>
      </c>
      <c r="W33" t="s">
        <v>2520</v>
      </c>
      <c r="X33"/>
      <c r="Y33" s="3" t="str">
        <f>IF(J33&lt;&gt;"LIBSETS_SETTYPE_BATTLEGROUND",IF(J33&lt;&gt;"LIBSETS_SETTYPE_SPECIAL",IF(Z33&lt;&gt;"",VLOOKUP(Z33,'ESO zone constants'!$E$2:$L$4999,8,FALSE),""),""),"")</f>
        <v/>
      </c>
      <c r="AA33"/>
      <c r="AB33"/>
      <c r="AC33"/>
      <c r="AD33" s="3" t="str">
        <f>IF(J33&lt;&gt;"LIBSETS_SETTYPE_BATTLEGROUND",IF(J33&lt;&gt;"LIBSETS_SETTYPE_SPECIAL",IF(AE33&lt;&gt;"",VLOOKUP(AE33,'ESO zone constants'!$E$2:$L$4999,8,FALSE),""),""),"")</f>
        <v/>
      </c>
      <c r="AH33" s="3" t="str">
        <f>IF(J33&lt;&gt;"LIBSETS_SETTYPE_BATTLEGROUND",IF(J33&lt;&gt;"LIBSETS_SETTYPE_SPECIAL",IF(AI33&lt;&gt;"",VLOOKUP(AI33,'ESO zone constants'!$E$2:$L$4999,8,FALSE),""),""),"")</f>
        <v/>
      </c>
      <c r="AL33" s="3" t="str">
        <f>IF(J33&lt;&gt;"LIBSETS_SETTYPE_BATTLEGROUND",IF(J33&lt;&gt;"LIBSETS_SETTYPE_SPECIAL",IF(AM33&lt;&gt;"",VLOOKUP(AM33,'ESO zone constants'!$E$2:$L$4999,8,FALSE),""),""),"")</f>
        <v/>
      </c>
      <c r="AP33" s="3" t="str">
        <f>IF(J33&lt;&gt;"LIBSETS_SETTYPE_BATTLEGROUND",IF(J33&lt;&gt;"LIBSETS_SETTYPE_SPECIAL",IF(AQ33&lt;&gt;"",VLOOKUP(AQ33,'ESO zone constants'!$E$2:$L$4999,8,FALSE),""),""),"")</f>
        <v/>
      </c>
      <c r="AT33" s="25" t="str">
        <f t="shared" si="1"/>
        <v>[426] = {wayshrines={-1,-1,-1,}, dlcId=DLC_MURKMIRE</v>
      </c>
      <c r="AU33" s="25" t="str">
        <f t="shared" si="2"/>
        <v>, zoneIds={1082}, veteran=true</v>
      </c>
      <c r="AV33" s="25" t="str">
        <f t="shared" si="5"/>
        <v>, setType=LIBSETS_SETTYPE_ARENA, dropMechanic=LIBSETS_DROP_MECHANIC_ARENA_STAGE_CHEST},</v>
      </c>
      <c r="AW33" s="25" t="str">
        <f t="shared" si="4"/>
        <v xml:space="preserve"> --Perfect Virulent Shot / Perfekter virulenter Schuss   [Blackrose Prison]</v>
      </c>
    </row>
    <row r="34" spans="1:49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4245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3" t="str">
        <f>VLOOKUP(R34,'ESO zone constants'!$L$2:$O$9999,4,FALSE)</f>
        <v>DLC_MURKMIRE</v>
      </c>
      <c r="U34" s="3" t="str">
        <f>VLOOKUP(T34,'LibSets constants'!$B$2:$C$999,2,FALSE)</f>
        <v>Murkmire</v>
      </c>
      <c r="V34" s="43" t="s">
        <v>4370</v>
      </c>
      <c r="W34" t="s">
        <v>2520</v>
      </c>
      <c r="X34"/>
      <c r="Y34" s="3" t="str">
        <f>IF(J34&lt;&gt;"LIBSETS_SETTYPE_BATTLEGROUND",IF(J34&lt;&gt;"LIBSETS_SETTYPE_SPECIAL",IF(Z34&lt;&gt;"",VLOOKUP(Z34,'ESO zone constants'!$E$2:$L$4999,8,FALSE),""),""),"")</f>
        <v/>
      </c>
      <c r="AA34"/>
      <c r="AB34"/>
      <c r="AC34"/>
      <c r="AD34" s="3" t="str">
        <f>IF(J34&lt;&gt;"LIBSETS_SETTYPE_BATTLEGROUND",IF(J34&lt;&gt;"LIBSETS_SETTYPE_SPECIAL",IF(AE34&lt;&gt;"",VLOOKUP(AE34,'ESO zone constants'!$E$2:$L$4999,8,FALSE),""),""),"")</f>
        <v/>
      </c>
      <c r="AH34" s="3" t="str">
        <f>IF(J34&lt;&gt;"LIBSETS_SETTYPE_BATTLEGROUND",IF(J34&lt;&gt;"LIBSETS_SETTYPE_SPECIAL",IF(AI34&lt;&gt;"",VLOOKUP(AI34,'ESO zone constants'!$E$2:$L$4999,8,FALSE),""),""),"")</f>
        <v/>
      </c>
      <c r="AL34" s="3" t="str">
        <f>IF(J34&lt;&gt;"LIBSETS_SETTYPE_BATTLEGROUND",IF(J34&lt;&gt;"LIBSETS_SETTYPE_SPECIAL",IF(AM34&lt;&gt;"",VLOOKUP(AM34,'ESO zone constants'!$E$2:$L$4999,8,FALSE),""),""),"")</f>
        <v/>
      </c>
      <c r="AP34" s="3" t="str">
        <f>IF(J34&lt;&gt;"LIBSETS_SETTYPE_BATTLEGROUND",IF(J34&lt;&gt;"LIBSETS_SETTYPE_SPECIAL",IF(AQ34&lt;&gt;"",VLOOKUP(AQ34,'ESO zone constants'!$E$2:$L$4999,8,FALSE),""),""),"")</f>
        <v/>
      </c>
      <c r="AT34" s="25" t="str">
        <f t="shared" si="1"/>
        <v>[427] = {wayshrines={-1,-1,-1,}, dlcId=DLC_MURKMIRE</v>
      </c>
      <c r="AU34" s="25" t="str">
        <f t="shared" si="2"/>
        <v>, zoneIds={1082}, veteran=true</v>
      </c>
      <c r="AV34" s="25" t="str">
        <f t="shared" si="5"/>
        <v>, setType=LIBSETS_SETTYPE_ARENA, dropMechanic=LIBSETS_DROP_MECHANIC_ARENA_STAGE_CHEST},</v>
      </c>
      <c r="AW34" s="25" t="str">
        <f t="shared" si="4"/>
        <v xml:space="preserve"> --Perfect Wild Impulse / Perfekter wilder Impuls   [Blackrose Prison]</v>
      </c>
    </row>
    <row r="35" spans="1:49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4245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3" t="str">
        <f>VLOOKUP(R35,'ESO zone constants'!$L$2:$O$9999,4,FALSE)</f>
        <v>DLC_MURKMIRE</v>
      </c>
      <c r="U35" s="3" t="str">
        <f>VLOOKUP(T35,'LibSets constants'!$B$2:$C$999,2,FALSE)</f>
        <v>Murkmire</v>
      </c>
      <c r="V35" s="43" t="s">
        <v>4370</v>
      </c>
      <c r="W35" t="s">
        <v>2520</v>
      </c>
      <c r="X35"/>
      <c r="Y35" s="3" t="str">
        <f>IF(J35&lt;&gt;"LIBSETS_SETTYPE_BATTLEGROUND",IF(J35&lt;&gt;"LIBSETS_SETTYPE_SPECIAL",IF(Z35&lt;&gt;"",VLOOKUP(Z35,'ESO zone constants'!$E$2:$L$4999,8,FALSE),""),""),"")</f>
        <v/>
      </c>
      <c r="AA35"/>
      <c r="AB35"/>
      <c r="AC35"/>
      <c r="AD35" s="3" t="str">
        <f>IF(J35&lt;&gt;"LIBSETS_SETTYPE_BATTLEGROUND",IF(J35&lt;&gt;"LIBSETS_SETTYPE_SPECIAL",IF(AE35&lt;&gt;"",VLOOKUP(AE35,'ESO zone constants'!$E$2:$L$4999,8,FALSE),""),""),"")</f>
        <v/>
      </c>
      <c r="AH35" s="3" t="str">
        <f>IF(J35&lt;&gt;"LIBSETS_SETTYPE_BATTLEGROUND",IF(J35&lt;&gt;"LIBSETS_SETTYPE_SPECIAL",IF(AI35&lt;&gt;"",VLOOKUP(AI35,'ESO zone constants'!$E$2:$L$4999,8,FALSE),""),""),"")</f>
        <v/>
      </c>
      <c r="AL35" s="3" t="str">
        <f>IF(J35&lt;&gt;"LIBSETS_SETTYPE_BATTLEGROUND",IF(J35&lt;&gt;"LIBSETS_SETTYPE_SPECIAL",IF(AM35&lt;&gt;"",VLOOKUP(AM35,'ESO zone constants'!$E$2:$L$4999,8,FALSE),""),""),"")</f>
        <v/>
      </c>
      <c r="AP35" s="3" t="str">
        <f>IF(J35&lt;&gt;"LIBSETS_SETTYPE_BATTLEGROUND",IF(J35&lt;&gt;"LIBSETS_SETTYPE_SPECIAL",IF(AQ35&lt;&gt;"",VLOOKUP(AQ35,'ESO zone constants'!$E$2:$L$4999,8,FALSE),""),""),"")</f>
        <v/>
      </c>
      <c r="AT35" s="25" t="str">
        <f t="shared" si="1"/>
        <v>[428] = {wayshrines={-1,-1,-1,}, dlcId=DLC_MURKMIRE</v>
      </c>
      <c r="AU35" s="25" t="str">
        <f t="shared" si="2"/>
        <v>, zoneIds={1082}, veteran=true</v>
      </c>
      <c r="AV35" s="25" t="str">
        <f t="shared" si="5"/>
        <v>, setType=LIBSETS_SETTYPE_ARENA, dropMechanic=LIBSETS_DROP_MECHANIC_ARENA_STAGE_CHEST},</v>
      </c>
      <c r="AW35" s="25" t="str">
        <f t="shared" si="4"/>
        <v xml:space="preserve"> --Perfect Mender's Ward / Perfekter Schutz des Pflegers   [Blackrose Prison]</v>
      </c>
    </row>
    <row r="36" spans="1:49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4245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3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s="43" t="s">
        <v>4370</v>
      </c>
      <c r="W36" t="s">
        <v>2520</v>
      </c>
      <c r="X36"/>
      <c r="Y36" s="3" t="str">
        <f>IF(J36&lt;&gt;"LIBSETS_SETTYPE_BATTLEGROUND",IF(J36&lt;&gt;"LIBSETS_SETTYPE_SPECIAL",IF(Z36&lt;&gt;"",VLOOKUP(Z36,'ESO zone constants'!$E$2:$L$4999,8,FALSE),""),""),"")</f>
        <v/>
      </c>
      <c r="AA36"/>
      <c r="AB36"/>
      <c r="AC36"/>
      <c r="AD36" s="3" t="str">
        <f>IF(J36&lt;&gt;"LIBSETS_SETTYPE_BATTLEGROUND",IF(J36&lt;&gt;"LIBSETS_SETTYPE_SPECIAL",IF(AE36&lt;&gt;"",VLOOKUP(AE36,'ESO zone constants'!$E$2:$L$4999,8,FALSE),""),""),"")</f>
        <v/>
      </c>
      <c r="AH36" s="3" t="str">
        <f>IF(J36&lt;&gt;"LIBSETS_SETTYPE_BATTLEGROUND",IF(J36&lt;&gt;"LIBSETS_SETTYPE_SPECIAL",IF(AI36&lt;&gt;"",VLOOKUP(AI36,'ESO zone constants'!$E$2:$L$4999,8,FALSE),""),""),"")</f>
        <v/>
      </c>
      <c r="AL36" s="3" t="str">
        <f>IF(J36&lt;&gt;"LIBSETS_SETTYPE_BATTLEGROUND",IF(J36&lt;&gt;"LIBSETS_SETTYPE_SPECIAL",IF(AM36&lt;&gt;"",VLOOKUP(AM36,'ESO zone constants'!$E$2:$L$4999,8,FALSE),""),""),"")</f>
        <v/>
      </c>
      <c r="AP36" s="3" t="str">
        <f>IF(J36&lt;&gt;"LIBSETS_SETTYPE_BATTLEGROUND",IF(J36&lt;&gt;"LIBSETS_SETTYPE_SPECIAL",IF(AQ36&lt;&gt;"",VLOOKUP(AQ36,'ESO zone constants'!$E$2:$L$4999,8,FALSE),""),""),"")</f>
        <v/>
      </c>
      <c r="AT36" s="25" t="str">
        <f t="shared" si="1"/>
        <v>--[???] = {wayshrines={-1,-1,-1,}, dlcId=DLC_BASE_GAME</v>
      </c>
      <c r="AU36" s="25" t="str">
        <f t="shared" si="2"/>
        <v>, zoneIds={635}, veteran=true</v>
      </c>
      <c r="AV36" s="25" t="str">
        <f t="shared" si="5"/>
        <v>, setType=LIBSETS_SETTYPE_ARENA, dropMechanic=LIBSETS_DROP_MECHANIC_ARENA_STAGE_CHEST},</v>
      </c>
      <c r="AW36" s="25" t="str">
        <f t="shared" si="4"/>
        <v xml:space="preserve"> --The Master's Axe / Axt des Meisters   [Dragonstar Arena]</v>
      </c>
    </row>
    <row r="37" spans="1:49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4245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3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s="43" t="s">
        <v>4370</v>
      </c>
      <c r="W37" t="s">
        <v>2520</v>
      </c>
      <c r="X37"/>
      <c r="Y37" s="3" t="str">
        <f>IF(J37&lt;&gt;"LIBSETS_SETTYPE_BATTLEGROUND",IF(J37&lt;&gt;"LIBSETS_SETTYPE_SPECIAL",IF(Z37&lt;&gt;"",VLOOKUP(Z37,'ESO zone constants'!$E$2:$L$4999,8,FALSE),""),""),"")</f>
        <v/>
      </c>
      <c r="AA37"/>
      <c r="AB37"/>
      <c r="AC37"/>
      <c r="AD37" s="3" t="str">
        <f>IF(J37&lt;&gt;"LIBSETS_SETTYPE_BATTLEGROUND",IF(J37&lt;&gt;"LIBSETS_SETTYPE_SPECIAL",IF(AE37&lt;&gt;"",VLOOKUP(AE37,'ESO zone constants'!$E$2:$L$4999,8,FALSE),""),""),"")</f>
        <v/>
      </c>
      <c r="AH37" s="3" t="str">
        <f>IF(J37&lt;&gt;"LIBSETS_SETTYPE_BATTLEGROUND",IF(J37&lt;&gt;"LIBSETS_SETTYPE_SPECIAL",IF(AI37&lt;&gt;"",VLOOKUP(AI37,'ESO zone constants'!$E$2:$L$4999,8,FALSE),""),""),"")</f>
        <v/>
      </c>
      <c r="AL37" s="3" t="str">
        <f>IF(J37&lt;&gt;"LIBSETS_SETTYPE_BATTLEGROUND",IF(J37&lt;&gt;"LIBSETS_SETTYPE_SPECIAL",IF(AM37&lt;&gt;"",VLOOKUP(AM37,'ESO zone constants'!$E$2:$L$4999,8,FALSE),""),""),"")</f>
        <v/>
      </c>
      <c r="AP37" s="3" t="str">
        <f>IF(J37&lt;&gt;"LIBSETS_SETTYPE_BATTLEGROUND",IF(J37&lt;&gt;"LIBSETS_SETTYPE_SPECIAL",IF(AQ37&lt;&gt;"",VLOOKUP(AQ37,'ESO zone constants'!$E$2:$L$4999,8,FALSE),""),""),"")</f>
        <v/>
      </c>
      <c r="AT37" s="25" t="str">
        <f t="shared" si="1"/>
        <v>--[???] = {wayshrines={-1,-1,-1,}, dlcId=DLC_BASE_GAME</v>
      </c>
      <c r="AU37" s="25" t="str">
        <f t="shared" si="2"/>
        <v>, zoneIds={635}, veteran=true</v>
      </c>
      <c r="AV37" s="25" t="str">
        <f t="shared" si="5"/>
        <v>, setType=LIBSETS_SETTYPE_ARENA, dropMechanic=LIBSETS_DROP_MECHANIC_ARENA_STAGE_CHEST},</v>
      </c>
      <c r="AW37" s="25" t="str">
        <f t="shared" si="4"/>
        <v xml:space="preserve"> --The Master's Battle Axe / Streitaxt des Meisters   [Dragonstar Arena]</v>
      </c>
    </row>
    <row r="38" spans="1:49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4245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3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s="43" t="s">
        <v>4370</v>
      </c>
      <c r="W38" t="s">
        <v>2520</v>
      </c>
      <c r="X38"/>
      <c r="Y38" s="3" t="str">
        <f>IF(J38&lt;&gt;"LIBSETS_SETTYPE_BATTLEGROUND",IF(J38&lt;&gt;"LIBSETS_SETTYPE_SPECIAL",IF(Z38&lt;&gt;"",VLOOKUP(Z38,'ESO zone constants'!$E$2:$L$4999,8,FALSE),""),""),"")</f>
        <v/>
      </c>
      <c r="AA38"/>
      <c r="AB38"/>
      <c r="AC38"/>
      <c r="AD38" s="3" t="str">
        <f>IF(J38&lt;&gt;"LIBSETS_SETTYPE_BATTLEGROUND",IF(J38&lt;&gt;"LIBSETS_SETTYPE_SPECIAL",IF(AE38&lt;&gt;"",VLOOKUP(AE38,'ESO zone constants'!$E$2:$L$4999,8,FALSE),""),""),"")</f>
        <v/>
      </c>
      <c r="AH38" s="3" t="str">
        <f>IF(J38&lt;&gt;"LIBSETS_SETTYPE_BATTLEGROUND",IF(J38&lt;&gt;"LIBSETS_SETTYPE_SPECIAL",IF(AI38&lt;&gt;"",VLOOKUP(AI38,'ESO zone constants'!$E$2:$L$4999,8,FALSE),""),""),"")</f>
        <v/>
      </c>
      <c r="AL38" s="3" t="str">
        <f>IF(J38&lt;&gt;"LIBSETS_SETTYPE_BATTLEGROUND",IF(J38&lt;&gt;"LIBSETS_SETTYPE_SPECIAL",IF(AM38&lt;&gt;"",VLOOKUP(AM38,'ESO zone constants'!$E$2:$L$4999,8,FALSE),""),""),"")</f>
        <v/>
      </c>
      <c r="AP38" s="3" t="str">
        <f>IF(J38&lt;&gt;"LIBSETS_SETTYPE_BATTLEGROUND",IF(J38&lt;&gt;"LIBSETS_SETTYPE_SPECIAL",IF(AQ38&lt;&gt;"",VLOOKUP(AQ38,'ESO zone constants'!$E$2:$L$4999,8,FALSE),""),""),"")</f>
        <v/>
      </c>
      <c r="AT38" s="25" t="str">
        <f t="shared" si="1"/>
        <v>--[???] = {wayshrines={-1,-1,-1,}, dlcId=DLC_BASE_GAME</v>
      </c>
      <c r="AU38" s="25" t="str">
        <f t="shared" si="2"/>
        <v>, zoneIds={635}, veteran=true</v>
      </c>
      <c r="AV38" s="25" t="str">
        <f t="shared" si="5"/>
        <v>, setType=LIBSETS_SETTYPE_ARENA, dropMechanic=LIBSETS_DROP_MECHANIC_ARENA_STAGE_CHEST},</v>
      </c>
      <c r="AW38" s="25" t="str">
        <f t="shared" si="4"/>
        <v xml:space="preserve"> --The Master's Bow / Bogen des Meisters   [Dragonstar Arena]</v>
      </c>
    </row>
    <row r="39" spans="1:49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4245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3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s="43" t="s">
        <v>4370</v>
      </c>
      <c r="W39" t="s">
        <v>2520</v>
      </c>
      <c r="X39"/>
      <c r="Y39" s="3" t="str">
        <f>IF(J39&lt;&gt;"LIBSETS_SETTYPE_BATTLEGROUND",IF(J39&lt;&gt;"LIBSETS_SETTYPE_SPECIAL",IF(Z39&lt;&gt;"",VLOOKUP(Z39,'ESO zone constants'!$E$2:$L$4999,8,FALSE),""),""),"")</f>
        <v/>
      </c>
      <c r="AA39"/>
      <c r="AB39"/>
      <c r="AC39"/>
      <c r="AD39" s="3" t="str">
        <f>IF(J39&lt;&gt;"LIBSETS_SETTYPE_BATTLEGROUND",IF(J39&lt;&gt;"LIBSETS_SETTYPE_SPECIAL",IF(AE39&lt;&gt;"",VLOOKUP(AE39,'ESO zone constants'!$E$2:$L$4999,8,FALSE),""),""),"")</f>
        <v/>
      </c>
      <c r="AH39" s="3" t="str">
        <f>IF(J39&lt;&gt;"LIBSETS_SETTYPE_BATTLEGROUND",IF(J39&lt;&gt;"LIBSETS_SETTYPE_SPECIAL",IF(AI39&lt;&gt;"",VLOOKUP(AI39,'ESO zone constants'!$E$2:$L$4999,8,FALSE),""),""),"")</f>
        <v/>
      </c>
      <c r="AL39" s="3" t="str">
        <f>IF(J39&lt;&gt;"LIBSETS_SETTYPE_BATTLEGROUND",IF(J39&lt;&gt;"LIBSETS_SETTYPE_SPECIAL",IF(AM39&lt;&gt;"",VLOOKUP(AM39,'ESO zone constants'!$E$2:$L$4999,8,FALSE),""),""),"")</f>
        <v/>
      </c>
      <c r="AP39" s="3" t="str">
        <f>IF(J39&lt;&gt;"LIBSETS_SETTYPE_BATTLEGROUND",IF(J39&lt;&gt;"LIBSETS_SETTYPE_SPECIAL",IF(AQ39&lt;&gt;"",VLOOKUP(AQ39,'ESO zone constants'!$E$2:$L$4999,8,FALSE),""),""),"")</f>
        <v/>
      </c>
      <c r="AT39" s="25" t="str">
        <f t="shared" si="1"/>
        <v>--[???] = {wayshrines={-1,-1,-1,}, dlcId=DLC_BASE_GAME</v>
      </c>
      <c r="AU39" s="25" t="str">
        <f t="shared" si="2"/>
        <v>, zoneIds={635}, veteran=true</v>
      </c>
      <c r="AV39" s="25" t="str">
        <f t="shared" si="5"/>
        <v>, setType=LIBSETS_SETTYPE_ARENA, dropMechanic=LIBSETS_DROP_MECHANIC_ARENA_STAGE_CHEST},</v>
      </c>
      <c r="AW39" s="25" t="str">
        <f t="shared" si="4"/>
        <v xml:space="preserve"> --The Master's Dagger / Dolch des Meisters   [Dragonstar Arena]</v>
      </c>
    </row>
    <row r="40" spans="1:49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4245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3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s="43" t="s">
        <v>4370</v>
      </c>
      <c r="W40" t="s">
        <v>2520</v>
      </c>
      <c r="X40"/>
      <c r="Y40" s="3" t="str">
        <f>IF(J40&lt;&gt;"LIBSETS_SETTYPE_BATTLEGROUND",IF(J40&lt;&gt;"LIBSETS_SETTYPE_SPECIAL",IF(Z40&lt;&gt;"",VLOOKUP(Z40,'ESO zone constants'!$E$2:$L$4999,8,FALSE),""),""),"")</f>
        <v/>
      </c>
      <c r="AA40"/>
      <c r="AB40"/>
      <c r="AC40"/>
      <c r="AD40" s="3" t="str">
        <f>IF(J40&lt;&gt;"LIBSETS_SETTYPE_BATTLEGROUND",IF(J40&lt;&gt;"LIBSETS_SETTYPE_SPECIAL",IF(AE40&lt;&gt;"",VLOOKUP(AE40,'ESO zone constants'!$E$2:$L$4999,8,FALSE),""),""),"")</f>
        <v/>
      </c>
      <c r="AH40" s="3" t="str">
        <f>IF(J40&lt;&gt;"LIBSETS_SETTYPE_BATTLEGROUND",IF(J40&lt;&gt;"LIBSETS_SETTYPE_SPECIAL",IF(AI40&lt;&gt;"",VLOOKUP(AI40,'ESO zone constants'!$E$2:$L$4999,8,FALSE),""),""),"")</f>
        <v/>
      </c>
      <c r="AL40" s="3" t="str">
        <f>IF(J40&lt;&gt;"LIBSETS_SETTYPE_BATTLEGROUND",IF(J40&lt;&gt;"LIBSETS_SETTYPE_SPECIAL",IF(AM40&lt;&gt;"",VLOOKUP(AM40,'ESO zone constants'!$E$2:$L$4999,8,FALSE),""),""),"")</f>
        <v/>
      </c>
      <c r="AP40" s="3" t="str">
        <f>IF(J40&lt;&gt;"LIBSETS_SETTYPE_BATTLEGROUND",IF(J40&lt;&gt;"LIBSETS_SETTYPE_SPECIAL",IF(AQ40&lt;&gt;"",VLOOKUP(AQ40,'ESO zone constants'!$E$2:$L$4999,8,FALSE),""),""),"")</f>
        <v/>
      </c>
      <c r="AT40" s="25" t="str">
        <f t="shared" si="1"/>
        <v>--[???] = {wayshrines={-1,-1,-1,}, dlcId=DLC_BASE_GAME</v>
      </c>
      <c r="AU40" s="25" t="str">
        <f t="shared" si="2"/>
        <v>, zoneIds={635}, veteran=true</v>
      </c>
      <c r="AV40" s="25" t="str">
        <f t="shared" si="5"/>
        <v>, setType=LIBSETS_SETTYPE_ARENA, dropMechanic=LIBSETS_DROP_MECHANIC_ARENA_STAGE_CHEST},</v>
      </c>
      <c r="AW40" s="25" t="str">
        <f t="shared" si="4"/>
        <v xml:space="preserve"> --The Master's Greatsword / Bidenhänder des Meisters   [Dragonstar Arena]</v>
      </c>
    </row>
    <row r="41" spans="1:49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4245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3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s="43" t="s">
        <v>4370</v>
      </c>
      <c r="W41" t="s">
        <v>2520</v>
      </c>
      <c r="X41"/>
      <c r="Y41" s="3" t="str">
        <f>IF(J41&lt;&gt;"LIBSETS_SETTYPE_BATTLEGROUND",IF(J41&lt;&gt;"LIBSETS_SETTYPE_SPECIAL",IF(Z41&lt;&gt;"",VLOOKUP(Z41,'ESO zone constants'!$E$2:$L$4999,8,FALSE),""),""),"")</f>
        <v/>
      </c>
      <c r="AA41"/>
      <c r="AB41"/>
      <c r="AC41"/>
      <c r="AD41" s="3" t="str">
        <f>IF(J41&lt;&gt;"LIBSETS_SETTYPE_BATTLEGROUND",IF(J41&lt;&gt;"LIBSETS_SETTYPE_SPECIAL",IF(AE41&lt;&gt;"",VLOOKUP(AE41,'ESO zone constants'!$E$2:$L$4999,8,FALSE),""),""),"")</f>
        <v/>
      </c>
      <c r="AH41" s="3" t="str">
        <f>IF(J41&lt;&gt;"LIBSETS_SETTYPE_BATTLEGROUND",IF(J41&lt;&gt;"LIBSETS_SETTYPE_SPECIAL",IF(AI41&lt;&gt;"",VLOOKUP(AI41,'ESO zone constants'!$E$2:$L$4999,8,FALSE),""),""),"")</f>
        <v/>
      </c>
      <c r="AL41" s="3" t="str">
        <f>IF(J41&lt;&gt;"LIBSETS_SETTYPE_BATTLEGROUND",IF(J41&lt;&gt;"LIBSETS_SETTYPE_SPECIAL",IF(AM41&lt;&gt;"",VLOOKUP(AM41,'ESO zone constants'!$E$2:$L$4999,8,FALSE),""),""),"")</f>
        <v/>
      </c>
      <c r="AP41" s="3" t="str">
        <f>IF(J41&lt;&gt;"LIBSETS_SETTYPE_BATTLEGROUND",IF(J41&lt;&gt;"LIBSETS_SETTYPE_SPECIAL",IF(AQ41&lt;&gt;"",VLOOKUP(AQ41,'ESO zone constants'!$E$2:$L$4999,8,FALSE),""),""),"")</f>
        <v/>
      </c>
      <c r="AT41" s="25" t="str">
        <f t="shared" si="1"/>
        <v>--[???] = {wayshrines={-1,-1,-1,}, dlcId=DLC_BASE_GAME</v>
      </c>
      <c r="AU41" s="25" t="str">
        <f t="shared" si="2"/>
        <v>, zoneIds={635}, veteran=true</v>
      </c>
      <c r="AV41" s="25" t="str">
        <f t="shared" si="5"/>
        <v>, setType=LIBSETS_SETTYPE_ARENA, dropMechanic=LIBSETS_DROP_MECHANIC_ARENA_STAGE_CHEST},</v>
      </c>
      <c r="AW41" s="25" t="str">
        <f t="shared" si="4"/>
        <v xml:space="preserve"> --The Master's Ice Staff / Eisstab des Meisters   [Dragonstar Arena]</v>
      </c>
    </row>
    <row r="42" spans="1:49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4245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3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s="43" t="s">
        <v>4370</v>
      </c>
      <c r="W42" t="s">
        <v>2520</v>
      </c>
      <c r="X42"/>
      <c r="Y42" s="3" t="str">
        <f>IF(J42&lt;&gt;"LIBSETS_SETTYPE_BATTLEGROUND",IF(J42&lt;&gt;"LIBSETS_SETTYPE_SPECIAL",IF(Z42&lt;&gt;"",VLOOKUP(Z42,'ESO zone constants'!$E$2:$L$4999,8,FALSE),""),""),"")</f>
        <v/>
      </c>
      <c r="AA42"/>
      <c r="AB42"/>
      <c r="AC42"/>
      <c r="AD42" s="3" t="str">
        <f>IF(J42&lt;&gt;"LIBSETS_SETTYPE_BATTLEGROUND",IF(J42&lt;&gt;"LIBSETS_SETTYPE_SPECIAL",IF(AE42&lt;&gt;"",VLOOKUP(AE42,'ESO zone constants'!$E$2:$L$4999,8,FALSE),""),""),"")</f>
        <v/>
      </c>
      <c r="AH42" s="3" t="str">
        <f>IF(J42&lt;&gt;"LIBSETS_SETTYPE_BATTLEGROUND",IF(J42&lt;&gt;"LIBSETS_SETTYPE_SPECIAL",IF(AI42&lt;&gt;"",VLOOKUP(AI42,'ESO zone constants'!$E$2:$L$4999,8,FALSE),""),""),"")</f>
        <v/>
      </c>
      <c r="AL42" s="3" t="str">
        <f>IF(J42&lt;&gt;"LIBSETS_SETTYPE_BATTLEGROUND",IF(J42&lt;&gt;"LIBSETS_SETTYPE_SPECIAL",IF(AM42&lt;&gt;"",VLOOKUP(AM42,'ESO zone constants'!$E$2:$L$4999,8,FALSE),""),""),"")</f>
        <v/>
      </c>
      <c r="AP42" s="3" t="str">
        <f>IF(J42&lt;&gt;"LIBSETS_SETTYPE_BATTLEGROUND",IF(J42&lt;&gt;"LIBSETS_SETTYPE_SPECIAL",IF(AQ42&lt;&gt;"",VLOOKUP(AQ42,'ESO zone constants'!$E$2:$L$4999,8,FALSE),""),""),"")</f>
        <v/>
      </c>
      <c r="AT42" s="25" t="str">
        <f t="shared" si="1"/>
        <v>--[???] = {wayshrines={-1,-1,-1,}, dlcId=DLC_BASE_GAME</v>
      </c>
      <c r="AU42" s="25" t="str">
        <f t="shared" si="2"/>
        <v>, zoneIds={635}, veteran=true</v>
      </c>
      <c r="AV42" s="25" t="str">
        <f t="shared" si="5"/>
        <v>, setType=LIBSETS_SETTYPE_ARENA, dropMechanic=LIBSETS_DROP_MECHANIC_ARENA_STAGE_CHEST},</v>
      </c>
      <c r="AW42" s="25" t="str">
        <f t="shared" si="4"/>
        <v xml:space="preserve"> --The Master's Inferno Staff / Flammenstab des Meisters   [Dragonstar Arena]</v>
      </c>
    </row>
    <row r="43" spans="1:49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4245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3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s="43" t="s">
        <v>4370</v>
      </c>
      <c r="W43" t="s">
        <v>2520</v>
      </c>
      <c r="X43"/>
      <c r="Y43" s="3" t="str">
        <f>IF(J43&lt;&gt;"LIBSETS_SETTYPE_BATTLEGROUND",IF(J43&lt;&gt;"LIBSETS_SETTYPE_SPECIAL",IF(Z43&lt;&gt;"",VLOOKUP(Z43,'ESO zone constants'!$E$2:$L$4999,8,FALSE),""),""),"")</f>
        <v/>
      </c>
      <c r="AA43"/>
      <c r="AB43"/>
      <c r="AC43"/>
      <c r="AD43" s="3" t="str">
        <f>IF(J43&lt;&gt;"LIBSETS_SETTYPE_BATTLEGROUND",IF(J43&lt;&gt;"LIBSETS_SETTYPE_SPECIAL",IF(AE43&lt;&gt;"",VLOOKUP(AE43,'ESO zone constants'!$E$2:$L$4999,8,FALSE),""),""),"")</f>
        <v/>
      </c>
      <c r="AH43" s="3" t="str">
        <f>IF(J43&lt;&gt;"LIBSETS_SETTYPE_BATTLEGROUND",IF(J43&lt;&gt;"LIBSETS_SETTYPE_SPECIAL",IF(AI43&lt;&gt;"",VLOOKUP(AI43,'ESO zone constants'!$E$2:$L$4999,8,FALSE),""),""),"")</f>
        <v/>
      </c>
      <c r="AL43" s="3" t="str">
        <f>IF(J43&lt;&gt;"LIBSETS_SETTYPE_BATTLEGROUND",IF(J43&lt;&gt;"LIBSETS_SETTYPE_SPECIAL",IF(AM43&lt;&gt;"",VLOOKUP(AM43,'ESO zone constants'!$E$2:$L$4999,8,FALSE),""),""),"")</f>
        <v/>
      </c>
      <c r="AP43" s="3" t="str">
        <f>IF(J43&lt;&gt;"LIBSETS_SETTYPE_BATTLEGROUND",IF(J43&lt;&gt;"LIBSETS_SETTYPE_SPECIAL",IF(AQ43&lt;&gt;"",VLOOKUP(AQ43,'ESO zone constants'!$E$2:$L$4999,8,FALSE),""),""),"")</f>
        <v/>
      </c>
      <c r="AT43" s="25" t="str">
        <f t="shared" si="1"/>
        <v>--[???] = {wayshrines={-1,-1,-1,}, dlcId=DLC_BASE_GAME</v>
      </c>
      <c r="AU43" s="25" t="str">
        <f t="shared" si="2"/>
        <v>, zoneIds={635}, veteran=true</v>
      </c>
      <c r="AV43" s="25" t="str">
        <f t="shared" si="5"/>
        <v>, setType=LIBSETS_SETTYPE_ARENA, dropMechanic=LIBSETS_DROP_MECHANIC_ARENA_STAGE_CHEST},</v>
      </c>
      <c r="AW43" s="25" t="str">
        <f t="shared" si="4"/>
        <v xml:space="preserve"> --The Master's Lightning Staff / Blitzstab des Meisters   [Dragonstar Arena]</v>
      </c>
    </row>
    <row r="44" spans="1:49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4245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3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s="43" t="s">
        <v>4370</v>
      </c>
      <c r="W44" t="s">
        <v>2520</v>
      </c>
      <c r="X44"/>
      <c r="Y44" s="3" t="str">
        <f>IF(J44&lt;&gt;"LIBSETS_SETTYPE_BATTLEGROUND",IF(J44&lt;&gt;"LIBSETS_SETTYPE_SPECIAL",IF(Z44&lt;&gt;"",VLOOKUP(Z44,'ESO zone constants'!$E$2:$L$4999,8,FALSE),""),""),"")</f>
        <v/>
      </c>
      <c r="AA44"/>
      <c r="AB44"/>
      <c r="AC44"/>
      <c r="AD44" s="3" t="str">
        <f>IF(J44&lt;&gt;"LIBSETS_SETTYPE_BATTLEGROUND",IF(J44&lt;&gt;"LIBSETS_SETTYPE_SPECIAL",IF(AE44&lt;&gt;"",VLOOKUP(AE44,'ESO zone constants'!$E$2:$L$4999,8,FALSE),""),""),"")</f>
        <v/>
      </c>
      <c r="AH44" s="3" t="str">
        <f>IF(J44&lt;&gt;"LIBSETS_SETTYPE_BATTLEGROUND",IF(J44&lt;&gt;"LIBSETS_SETTYPE_SPECIAL",IF(AI44&lt;&gt;"",VLOOKUP(AI44,'ESO zone constants'!$E$2:$L$4999,8,FALSE),""),""),"")</f>
        <v/>
      </c>
      <c r="AL44" s="3" t="str">
        <f>IF(J44&lt;&gt;"LIBSETS_SETTYPE_BATTLEGROUND",IF(J44&lt;&gt;"LIBSETS_SETTYPE_SPECIAL",IF(AM44&lt;&gt;"",VLOOKUP(AM44,'ESO zone constants'!$E$2:$L$4999,8,FALSE),""),""),"")</f>
        <v/>
      </c>
      <c r="AP44" s="3" t="str">
        <f>IF(J44&lt;&gt;"LIBSETS_SETTYPE_BATTLEGROUND",IF(J44&lt;&gt;"LIBSETS_SETTYPE_SPECIAL",IF(AQ44&lt;&gt;"",VLOOKUP(AQ44,'ESO zone constants'!$E$2:$L$4999,8,FALSE),""),""),"")</f>
        <v/>
      </c>
      <c r="AT44" s="25" t="str">
        <f t="shared" si="1"/>
        <v>--[???] = {wayshrines={-1,-1,-1,}, dlcId=DLC_BASE_GAME</v>
      </c>
      <c r="AU44" s="25" t="str">
        <f t="shared" si="2"/>
        <v>, zoneIds={635}, veteran=true</v>
      </c>
      <c r="AV44" s="25" t="str">
        <f t="shared" si="5"/>
        <v>, setType=LIBSETS_SETTYPE_ARENA, dropMechanic=LIBSETS_DROP_MECHANIC_ARENA_STAGE_CHEST},</v>
      </c>
      <c r="AW44" s="25" t="str">
        <f t="shared" si="4"/>
        <v xml:space="preserve"> --The Master's Mace / Keule des Meisters   [Dragonstar Arena]</v>
      </c>
    </row>
    <row r="45" spans="1:49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4245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3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s="43" t="s">
        <v>4370</v>
      </c>
      <c r="W45" t="s">
        <v>2520</v>
      </c>
      <c r="X45"/>
      <c r="Y45" s="3" t="str">
        <f>IF(J45&lt;&gt;"LIBSETS_SETTYPE_BATTLEGROUND",IF(J45&lt;&gt;"LIBSETS_SETTYPE_SPECIAL",IF(Z45&lt;&gt;"",VLOOKUP(Z45,'ESO zone constants'!$E$2:$L$4999,8,FALSE),""),""),"")</f>
        <v/>
      </c>
      <c r="AA45"/>
      <c r="AB45"/>
      <c r="AC45"/>
      <c r="AD45" s="3" t="str">
        <f>IF(J45&lt;&gt;"LIBSETS_SETTYPE_BATTLEGROUND",IF(J45&lt;&gt;"LIBSETS_SETTYPE_SPECIAL",IF(AE45&lt;&gt;"",VLOOKUP(AE45,'ESO zone constants'!$E$2:$L$4999,8,FALSE),""),""),"")</f>
        <v/>
      </c>
      <c r="AH45" s="3" t="str">
        <f>IF(J45&lt;&gt;"LIBSETS_SETTYPE_BATTLEGROUND",IF(J45&lt;&gt;"LIBSETS_SETTYPE_SPECIAL",IF(AI45&lt;&gt;"",VLOOKUP(AI45,'ESO zone constants'!$E$2:$L$4999,8,FALSE),""),""),"")</f>
        <v/>
      </c>
      <c r="AL45" s="3" t="str">
        <f>IF(J45&lt;&gt;"LIBSETS_SETTYPE_BATTLEGROUND",IF(J45&lt;&gt;"LIBSETS_SETTYPE_SPECIAL",IF(AM45&lt;&gt;"",VLOOKUP(AM45,'ESO zone constants'!$E$2:$L$4999,8,FALSE),""),""),"")</f>
        <v/>
      </c>
      <c r="AP45" s="3" t="str">
        <f>IF(J45&lt;&gt;"LIBSETS_SETTYPE_BATTLEGROUND",IF(J45&lt;&gt;"LIBSETS_SETTYPE_SPECIAL",IF(AQ45&lt;&gt;"",VLOOKUP(AQ45,'ESO zone constants'!$E$2:$L$4999,8,FALSE),""),""),"")</f>
        <v/>
      </c>
      <c r="AT45" s="25" t="str">
        <f t="shared" si="1"/>
        <v>--[???] = {wayshrines={-1,-1,-1,}, dlcId=DLC_BASE_GAME</v>
      </c>
      <c r="AU45" s="25" t="str">
        <f t="shared" si="2"/>
        <v>, zoneIds={635}, veteran=true</v>
      </c>
      <c r="AV45" s="25" t="str">
        <f t="shared" si="5"/>
        <v>, setType=LIBSETS_SETTYPE_ARENA, dropMechanic=LIBSETS_DROP_MECHANIC_ARENA_STAGE_CHEST},</v>
      </c>
      <c r="AW45" s="25" t="str">
        <f t="shared" si="4"/>
        <v xml:space="preserve"> --The Master's Maul / Streitkolben des Meisters   [Dragonstar Arena]</v>
      </c>
    </row>
    <row r="46" spans="1:49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4245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3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s="43" t="s">
        <v>4370</v>
      </c>
      <c r="W46" t="s">
        <v>2520</v>
      </c>
      <c r="X46"/>
      <c r="Y46" s="3" t="str">
        <f>IF(J46&lt;&gt;"LIBSETS_SETTYPE_BATTLEGROUND",IF(J46&lt;&gt;"LIBSETS_SETTYPE_SPECIAL",IF(Z46&lt;&gt;"",VLOOKUP(Z46,'ESO zone constants'!$E$2:$L$4999,8,FALSE),""),""),"")</f>
        <v/>
      </c>
      <c r="AA46"/>
      <c r="AB46"/>
      <c r="AC46"/>
      <c r="AD46" s="3" t="str">
        <f>IF(J46&lt;&gt;"LIBSETS_SETTYPE_BATTLEGROUND",IF(J46&lt;&gt;"LIBSETS_SETTYPE_SPECIAL",IF(AE46&lt;&gt;"",VLOOKUP(AE46,'ESO zone constants'!$E$2:$L$4999,8,FALSE),""),""),"")</f>
        <v/>
      </c>
      <c r="AH46" s="3" t="str">
        <f>IF(J46&lt;&gt;"LIBSETS_SETTYPE_BATTLEGROUND",IF(J46&lt;&gt;"LIBSETS_SETTYPE_SPECIAL",IF(AI46&lt;&gt;"",VLOOKUP(AI46,'ESO zone constants'!$E$2:$L$4999,8,FALSE),""),""),"")</f>
        <v/>
      </c>
      <c r="AL46" s="3" t="str">
        <f>IF(J46&lt;&gt;"LIBSETS_SETTYPE_BATTLEGROUND",IF(J46&lt;&gt;"LIBSETS_SETTYPE_SPECIAL",IF(AM46&lt;&gt;"",VLOOKUP(AM46,'ESO zone constants'!$E$2:$L$4999,8,FALSE),""),""),"")</f>
        <v/>
      </c>
      <c r="AP46" s="3" t="str">
        <f>IF(J46&lt;&gt;"LIBSETS_SETTYPE_BATTLEGROUND",IF(J46&lt;&gt;"LIBSETS_SETTYPE_SPECIAL",IF(AQ46&lt;&gt;"",VLOOKUP(AQ46,'ESO zone constants'!$E$2:$L$4999,8,FALSE),""),""),"")</f>
        <v/>
      </c>
      <c r="AT46" s="25" t="str">
        <f t="shared" si="1"/>
        <v>--[???] = {wayshrines={-1,-1,-1,}, dlcId=DLC_BASE_GAME</v>
      </c>
      <c r="AU46" s="25" t="str">
        <f t="shared" si="2"/>
        <v>, zoneIds={635}, veteran=true</v>
      </c>
      <c r="AV46" s="25" t="str">
        <f t="shared" si="5"/>
        <v>, setType=LIBSETS_SETTYPE_ARENA, dropMechanic=LIBSETS_DROP_MECHANIC_ARENA_STAGE_CHEST},</v>
      </c>
      <c r="AW46" s="25" t="str">
        <f t="shared" si="4"/>
        <v xml:space="preserve"> --The Master's Restoration Staff / Heilungsstab des Meisters   [Dragonstar Arena]</v>
      </c>
    </row>
    <row r="47" spans="1:49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4245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3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s="43" t="s">
        <v>4370</v>
      </c>
      <c r="W47" t="s">
        <v>2520</v>
      </c>
      <c r="X47"/>
      <c r="Y47" s="3" t="str">
        <f>IF(J47&lt;&gt;"LIBSETS_SETTYPE_BATTLEGROUND",IF(J47&lt;&gt;"LIBSETS_SETTYPE_SPECIAL",IF(Z47&lt;&gt;"",VLOOKUP(Z47,'ESO zone constants'!$E$2:$L$4999,8,FALSE),""),""),"")</f>
        <v/>
      </c>
      <c r="AA47"/>
      <c r="AB47"/>
      <c r="AC47"/>
      <c r="AD47" s="3" t="str">
        <f>IF(J47&lt;&gt;"LIBSETS_SETTYPE_BATTLEGROUND",IF(J47&lt;&gt;"LIBSETS_SETTYPE_SPECIAL",IF(AE47&lt;&gt;"",VLOOKUP(AE47,'ESO zone constants'!$E$2:$L$4999,8,FALSE),""),""),"")</f>
        <v/>
      </c>
      <c r="AH47" s="3" t="str">
        <f>IF(J47&lt;&gt;"LIBSETS_SETTYPE_BATTLEGROUND",IF(J47&lt;&gt;"LIBSETS_SETTYPE_SPECIAL",IF(AI47&lt;&gt;"",VLOOKUP(AI47,'ESO zone constants'!$E$2:$L$4999,8,FALSE),""),""),"")</f>
        <v/>
      </c>
      <c r="AL47" s="3" t="str">
        <f>IF(J47&lt;&gt;"LIBSETS_SETTYPE_BATTLEGROUND",IF(J47&lt;&gt;"LIBSETS_SETTYPE_SPECIAL",IF(AM47&lt;&gt;"",VLOOKUP(AM47,'ESO zone constants'!$E$2:$L$4999,8,FALSE),""),""),"")</f>
        <v/>
      </c>
      <c r="AP47" s="3" t="str">
        <f>IF(J47&lt;&gt;"LIBSETS_SETTYPE_BATTLEGROUND",IF(J47&lt;&gt;"LIBSETS_SETTYPE_SPECIAL",IF(AQ47&lt;&gt;"",VLOOKUP(AQ47,'ESO zone constants'!$E$2:$L$4999,8,FALSE),""),""),"")</f>
        <v/>
      </c>
      <c r="AT47" s="25" t="str">
        <f t="shared" si="1"/>
        <v>--[???] = {wayshrines={-1,-1,-1,}, dlcId=DLC_BASE_GAME</v>
      </c>
      <c r="AU47" s="25" t="str">
        <f t="shared" si="2"/>
        <v>, zoneIds={635}, veteran=true</v>
      </c>
      <c r="AV47" s="25" t="str">
        <f t="shared" si="5"/>
        <v>, setType=LIBSETS_SETTYPE_ARENA, dropMechanic=LIBSETS_DROP_MECHANIC_ARENA_STAGE_CHEST},</v>
      </c>
      <c r="AW47" s="25" t="str">
        <f t="shared" si="4"/>
        <v xml:space="preserve"> --The Master's Shield / Schild des Meisters   [Dragonstar Arena]</v>
      </c>
    </row>
    <row r="48" spans="1:49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4245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3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s="43" t="s">
        <v>4370</v>
      </c>
      <c r="W48" t="s">
        <v>2520</v>
      </c>
      <c r="X48"/>
      <c r="Y48" s="3" t="str">
        <f>IF(J48&lt;&gt;"LIBSETS_SETTYPE_BATTLEGROUND",IF(J48&lt;&gt;"LIBSETS_SETTYPE_SPECIAL",IF(Z48&lt;&gt;"",VLOOKUP(Z48,'ESO zone constants'!$E$2:$L$4999,8,FALSE),""),""),"")</f>
        <v/>
      </c>
      <c r="AA48"/>
      <c r="AB48"/>
      <c r="AC48"/>
      <c r="AD48" s="3" t="str">
        <f>IF(J48&lt;&gt;"LIBSETS_SETTYPE_BATTLEGROUND",IF(J48&lt;&gt;"LIBSETS_SETTYPE_SPECIAL",IF(AE48&lt;&gt;"",VLOOKUP(AE48,'ESO zone constants'!$E$2:$L$4999,8,FALSE),""),""),"")</f>
        <v/>
      </c>
      <c r="AH48" s="3" t="str">
        <f>IF(J48&lt;&gt;"LIBSETS_SETTYPE_BATTLEGROUND",IF(J48&lt;&gt;"LIBSETS_SETTYPE_SPECIAL",IF(AI48&lt;&gt;"",VLOOKUP(AI48,'ESO zone constants'!$E$2:$L$4999,8,FALSE),""),""),"")</f>
        <v/>
      </c>
      <c r="AL48" s="3" t="str">
        <f>IF(J48&lt;&gt;"LIBSETS_SETTYPE_BATTLEGROUND",IF(J48&lt;&gt;"LIBSETS_SETTYPE_SPECIAL",IF(AM48&lt;&gt;"",VLOOKUP(AM48,'ESO zone constants'!$E$2:$L$4999,8,FALSE),""),""),"")</f>
        <v/>
      </c>
      <c r="AP48" s="3" t="str">
        <f>IF(J48&lt;&gt;"LIBSETS_SETTYPE_BATTLEGROUND",IF(J48&lt;&gt;"LIBSETS_SETTYPE_SPECIAL",IF(AQ48&lt;&gt;"",VLOOKUP(AQ48,'ESO zone constants'!$E$2:$L$4999,8,FALSE),""),""),"")</f>
        <v/>
      </c>
      <c r="AT48" s="25" t="str">
        <f t="shared" si="1"/>
        <v>--[???] = {wayshrines={-1,-1,-1,}, dlcId=DLC_BASE_GAME</v>
      </c>
      <c r="AU48" s="25" t="str">
        <f t="shared" si="2"/>
        <v>, zoneIds={635}, veteran=true</v>
      </c>
      <c r="AV48" s="25" t="str">
        <f t="shared" si="5"/>
        <v>, setType=LIBSETS_SETTYPE_ARENA, dropMechanic=LIBSETS_DROP_MECHANIC_ARENA_STAGE_CHEST},</v>
      </c>
      <c r="AW48" s="25" t="str">
        <f t="shared" si="4"/>
        <v xml:space="preserve"> --The Master's Sword / Schwert des Meisters   [Dragonstar Arena]</v>
      </c>
    </row>
    <row r="49" spans="1:49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4245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3" t="str">
        <f>VLOOKUP(R49,'ESO zone constants'!$L$2:$O$9999,4,FALSE)</f>
        <v>DLC_ORSINIUM</v>
      </c>
      <c r="U49" s="3" t="str">
        <f>VLOOKUP(T49,'LibSets constants'!$B$2:$C$999,2,FALSE)</f>
        <v>Orsinium</v>
      </c>
      <c r="V49" s="43" t="s">
        <v>4370</v>
      </c>
      <c r="W49" t="s">
        <v>2520</v>
      </c>
      <c r="X49"/>
      <c r="Y49" s="3" t="str">
        <f>IF(J49&lt;&gt;"LIBSETS_SETTYPE_BATTLEGROUND",IF(J49&lt;&gt;"LIBSETS_SETTYPE_SPECIAL",IF(Z49&lt;&gt;"",VLOOKUP(Z49,'ESO zone constants'!$E$2:$L$4999,8,FALSE),""),""),"")</f>
        <v/>
      </c>
      <c r="AA49"/>
      <c r="AB49"/>
      <c r="AC49"/>
      <c r="AD49" s="3" t="str">
        <f>IF(J49&lt;&gt;"LIBSETS_SETTYPE_BATTLEGROUND",IF(J49&lt;&gt;"LIBSETS_SETTYPE_SPECIAL",IF(AE49&lt;&gt;"",VLOOKUP(AE49,'ESO zone constants'!$E$2:$L$4999,8,FALSE),""),""),"")</f>
        <v/>
      </c>
      <c r="AH49" s="3" t="str">
        <f>IF(J49&lt;&gt;"LIBSETS_SETTYPE_BATTLEGROUND",IF(J49&lt;&gt;"LIBSETS_SETTYPE_SPECIAL",IF(AI49&lt;&gt;"",VLOOKUP(AI49,'ESO zone constants'!$E$2:$L$4999,8,FALSE),""),""),"")</f>
        <v/>
      </c>
      <c r="AL49" s="3" t="str">
        <f>IF(J49&lt;&gt;"LIBSETS_SETTYPE_BATTLEGROUND",IF(J49&lt;&gt;"LIBSETS_SETTYPE_SPECIAL",IF(AM49&lt;&gt;"",VLOOKUP(AM49,'ESO zone constants'!$E$2:$L$4999,8,FALSE),""),""),"")</f>
        <v/>
      </c>
      <c r="AP49" s="3" t="str">
        <f>IF(J49&lt;&gt;"LIBSETS_SETTYPE_BATTLEGROUND",IF(J49&lt;&gt;"LIBSETS_SETTYPE_SPECIAL",IF(AQ49&lt;&gt;"",VLOOKUP(AQ49,'ESO zone constants'!$E$2:$L$4999,8,FALSE),""),""),"")</f>
        <v/>
      </c>
      <c r="AT49" s="25" t="str">
        <f t="shared" si="1"/>
        <v>--[???] = {wayshrines={-1,-1,-1,}, dlcId=DLC_ORSINIUM</v>
      </c>
      <c r="AU49" s="25" t="str">
        <f t="shared" si="2"/>
        <v>, zoneIds={677}, veteran=true</v>
      </c>
      <c r="AV49" s="25" t="str">
        <f t="shared" si="5"/>
        <v>, setType=LIBSETS_SETTYPE_ARENA, dropMechanic=LIBSETS_DROP_MECHANIC_ARENA_STAGE_CHEST},</v>
      </c>
      <c r="AW49" s="25" t="str">
        <f t="shared" si="4"/>
        <v xml:space="preserve"> --The Maelstrom's Axe / Axt des Mahlstroms   [Maelstrom Arena]</v>
      </c>
    </row>
    <row r="50" spans="1:49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4245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3" t="str">
        <f>VLOOKUP(R50,'ESO zone constants'!$L$2:$O$9999,4,FALSE)</f>
        <v>DLC_ORSINIUM</v>
      </c>
      <c r="U50" s="3" t="str">
        <f>VLOOKUP(T50,'LibSets constants'!$B$2:$C$999,2,FALSE)</f>
        <v>Orsinium</v>
      </c>
      <c r="V50" s="43" t="s">
        <v>4370</v>
      </c>
      <c r="W50" t="s">
        <v>2520</v>
      </c>
      <c r="X50"/>
      <c r="Y50" s="3" t="str">
        <f>IF(J50&lt;&gt;"LIBSETS_SETTYPE_BATTLEGROUND",IF(J50&lt;&gt;"LIBSETS_SETTYPE_SPECIAL",IF(Z50&lt;&gt;"",VLOOKUP(Z50,'ESO zone constants'!$E$2:$L$4999,8,FALSE),""),""),"")</f>
        <v/>
      </c>
      <c r="AA50"/>
      <c r="AB50"/>
      <c r="AC50"/>
      <c r="AD50" s="3" t="str">
        <f>IF(J50&lt;&gt;"LIBSETS_SETTYPE_BATTLEGROUND",IF(J50&lt;&gt;"LIBSETS_SETTYPE_SPECIAL",IF(AE50&lt;&gt;"",VLOOKUP(AE50,'ESO zone constants'!$E$2:$L$4999,8,FALSE),""),""),"")</f>
        <v/>
      </c>
      <c r="AH50" s="3" t="str">
        <f>IF(J50&lt;&gt;"LIBSETS_SETTYPE_BATTLEGROUND",IF(J50&lt;&gt;"LIBSETS_SETTYPE_SPECIAL",IF(AI50&lt;&gt;"",VLOOKUP(AI50,'ESO zone constants'!$E$2:$L$4999,8,FALSE),""),""),"")</f>
        <v/>
      </c>
      <c r="AL50" s="3" t="str">
        <f>IF(J50&lt;&gt;"LIBSETS_SETTYPE_BATTLEGROUND",IF(J50&lt;&gt;"LIBSETS_SETTYPE_SPECIAL",IF(AM50&lt;&gt;"",VLOOKUP(AM50,'ESO zone constants'!$E$2:$L$4999,8,FALSE),""),""),"")</f>
        <v/>
      </c>
      <c r="AP50" s="3" t="str">
        <f>IF(J50&lt;&gt;"LIBSETS_SETTYPE_BATTLEGROUND",IF(J50&lt;&gt;"LIBSETS_SETTYPE_SPECIAL",IF(AQ50&lt;&gt;"",VLOOKUP(AQ50,'ESO zone constants'!$E$2:$L$4999,8,FALSE),""),""),"")</f>
        <v/>
      </c>
      <c r="AT50" s="25" t="str">
        <f t="shared" si="1"/>
        <v>--[???] = {wayshrines={-1,-1,-1,}, dlcId=DLC_ORSINIUM</v>
      </c>
      <c r="AU50" s="25" t="str">
        <f t="shared" si="2"/>
        <v>, zoneIds={677}, veteran=true</v>
      </c>
      <c r="AV50" s="25" t="str">
        <f t="shared" si="5"/>
        <v>, setType=LIBSETS_SETTYPE_ARENA, dropMechanic=LIBSETS_DROP_MECHANIC_ARENA_STAGE_CHEST},</v>
      </c>
      <c r="AW50" s="25" t="str">
        <f t="shared" si="4"/>
        <v xml:space="preserve"> --The Maelstrom's Battle Axe / Streitaxt des Mahlstroms   [Maelstrom Arena]</v>
      </c>
    </row>
    <row r="51" spans="1:49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4245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3" t="str">
        <f>VLOOKUP(R51,'ESO zone constants'!$L$2:$O$9999,4,FALSE)</f>
        <v>DLC_ORSINIUM</v>
      </c>
      <c r="U51" s="3" t="str">
        <f>VLOOKUP(T51,'LibSets constants'!$B$2:$C$999,2,FALSE)</f>
        <v>Orsinium</v>
      </c>
      <c r="V51" s="43" t="s">
        <v>4370</v>
      </c>
      <c r="W51" t="s">
        <v>2520</v>
      </c>
      <c r="X51"/>
      <c r="Y51" s="3" t="str">
        <f>IF(J51&lt;&gt;"LIBSETS_SETTYPE_BATTLEGROUND",IF(J51&lt;&gt;"LIBSETS_SETTYPE_SPECIAL",IF(Z51&lt;&gt;"",VLOOKUP(Z51,'ESO zone constants'!$E$2:$L$4999,8,FALSE),""),""),"")</f>
        <v/>
      </c>
      <c r="AA51"/>
      <c r="AB51"/>
      <c r="AC51"/>
      <c r="AD51" s="3" t="str">
        <f>IF(J51&lt;&gt;"LIBSETS_SETTYPE_BATTLEGROUND",IF(J51&lt;&gt;"LIBSETS_SETTYPE_SPECIAL",IF(AE51&lt;&gt;"",VLOOKUP(AE51,'ESO zone constants'!$E$2:$L$4999,8,FALSE),""),""),"")</f>
        <v/>
      </c>
      <c r="AH51" s="3" t="str">
        <f>IF(J51&lt;&gt;"LIBSETS_SETTYPE_BATTLEGROUND",IF(J51&lt;&gt;"LIBSETS_SETTYPE_SPECIAL",IF(AI51&lt;&gt;"",VLOOKUP(AI51,'ESO zone constants'!$E$2:$L$4999,8,FALSE),""),""),"")</f>
        <v/>
      </c>
      <c r="AL51" s="3" t="str">
        <f>IF(J51&lt;&gt;"LIBSETS_SETTYPE_BATTLEGROUND",IF(J51&lt;&gt;"LIBSETS_SETTYPE_SPECIAL",IF(AM51&lt;&gt;"",VLOOKUP(AM51,'ESO zone constants'!$E$2:$L$4999,8,FALSE),""),""),"")</f>
        <v/>
      </c>
      <c r="AP51" s="3" t="str">
        <f>IF(J51&lt;&gt;"LIBSETS_SETTYPE_BATTLEGROUND",IF(J51&lt;&gt;"LIBSETS_SETTYPE_SPECIAL",IF(AQ51&lt;&gt;"",VLOOKUP(AQ51,'ESO zone constants'!$E$2:$L$4999,8,FALSE),""),""),"")</f>
        <v/>
      </c>
      <c r="AT51" s="25" t="str">
        <f t="shared" si="1"/>
        <v>--[???] = {wayshrines={-1,-1,-1,}, dlcId=DLC_ORSINIUM</v>
      </c>
      <c r="AU51" s="25" t="str">
        <f t="shared" si="2"/>
        <v>, zoneIds={677}, veteran=true</v>
      </c>
      <c r="AV51" s="25" t="str">
        <f t="shared" si="5"/>
        <v>, setType=LIBSETS_SETTYPE_ARENA, dropMechanic=LIBSETS_DROP_MECHANIC_ARENA_STAGE_CHEST},</v>
      </c>
      <c r="AW51" s="25" t="str">
        <f t="shared" si="4"/>
        <v xml:space="preserve"> --The Maelstrom's Bow / Bogen des Mahlstroms   [Maelstrom Arena]</v>
      </c>
    </row>
    <row r="52" spans="1:49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4245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3" t="str">
        <f>VLOOKUP(R52,'ESO zone constants'!$L$2:$O$9999,4,FALSE)</f>
        <v>DLC_ORSINIUM</v>
      </c>
      <c r="U52" s="3" t="str">
        <f>VLOOKUP(T52,'LibSets constants'!$B$2:$C$999,2,FALSE)</f>
        <v>Orsinium</v>
      </c>
      <c r="V52" s="43" t="s">
        <v>4370</v>
      </c>
      <c r="W52" t="s">
        <v>2520</v>
      </c>
      <c r="X52"/>
      <c r="Y52" s="3" t="str">
        <f>IF(J52&lt;&gt;"LIBSETS_SETTYPE_BATTLEGROUND",IF(J52&lt;&gt;"LIBSETS_SETTYPE_SPECIAL",IF(Z52&lt;&gt;"",VLOOKUP(Z52,'ESO zone constants'!$E$2:$L$4999,8,FALSE),""),""),"")</f>
        <v/>
      </c>
      <c r="AA52"/>
      <c r="AB52"/>
      <c r="AC52"/>
      <c r="AD52" s="3" t="str">
        <f>IF(J52&lt;&gt;"LIBSETS_SETTYPE_BATTLEGROUND",IF(J52&lt;&gt;"LIBSETS_SETTYPE_SPECIAL",IF(AE52&lt;&gt;"",VLOOKUP(AE52,'ESO zone constants'!$E$2:$L$4999,8,FALSE),""),""),"")</f>
        <v/>
      </c>
      <c r="AH52" s="3" t="str">
        <f>IF(J52&lt;&gt;"LIBSETS_SETTYPE_BATTLEGROUND",IF(J52&lt;&gt;"LIBSETS_SETTYPE_SPECIAL",IF(AI52&lt;&gt;"",VLOOKUP(AI52,'ESO zone constants'!$E$2:$L$4999,8,FALSE),""),""),"")</f>
        <v/>
      </c>
      <c r="AL52" s="3" t="str">
        <f>IF(J52&lt;&gt;"LIBSETS_SETTYPE_BATTLEGROUND",IF(J52&lt;&gt;"LIBSETS_SETTYPE_SPECIAL",IF(AM52&lt;&gt;"",VLOOKUP(AM52,'ESO zone constants'!$E$2:$L$4999,8,FALSE),""),""),"")</f>
        <v/>
      </c>
      <c r="AP52" s="3" t="str">
        <f>IF(J52&lt;&gt;"LIBSETS_SETTYPE_BATTLEGROUND",IF(J52&lt;&gt;"LIBSETS_SETTYPE_SPECIAL",IF(AQ52&lt;&gt;"",VLOOKUP(AQ52,'ESO zone constants'!$E$2:$L$4999,8,FALSE),""),""),"")</f>
        <v/>
      </c>
      <c r="AT52" s="25" t="str">
        <f t="shared" si="1"/>
        <v>--[???] = {wayshrines={-1,-1,-1,}, dlcId=DLC_ORSINIUM</v>
      </c>
      <c r="AU52" s="25" t="str">
        <f t="shared" si="2"/>
        <v>, zoneIds={677}, veteran=true</v>
      </c>
      <c r="AV52" s="25" t="str">
        <f t="shared" si="5"/>
        <v>, setType=LIBSETS_SETTYPE_ARENA, dropMechanic=LIBSETS_DROP_MECHANIC_ARENA_STAGE_CHEST},</v>
      </c>
      <c r="AW52" s="25" t="str">
        <f t="shared" si="4"/>
        <v xml:space="preserve"> --The Maelstrom's Dagger / Dolch des Mahlstroms   [Maelstrom Arena]</v>
      </c>
    </row>
    <row r="53" spans="1:49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4245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3" t="str">
        <f>VLOOKUP(R53,'ESO zone constants'!$L$2:$O$9999,4,FALSE)</f>
        <v>DLC_ORSINIUM</v>
      </c>
      <c r="U53" s="3" t="str">
        <f>VLOOKUP(T53,'LibSets constants'!$B$2:$C$999,2,FALSE)</f>
        <v>Orsinium</v>
      </c>
      <c r="V53" s="43" t="s">
        <v>4370</v>
      </c>
      <c r="W53" t="s">
        <v>2520</v>
      </c>
      <c r="X53"/>
      <c r="Y53" s="3" t="str">
        <f>IF(J53&lt;&gt;"LIBSETS_SETTYPE_BATTLEGROUND",IF(J53&lt;&gt;"LIBSETS_SETTYPE_SPECIAL",IF(Z53&lt;&gt;"",VLOOKUP(Z53,'ESO zone constants'!$E$2:$L$4999,8,FALSE),""),""),"")</f>
        <v/>
      </c>
      <c r="AA53"/>
      <c r="AB53"/>
      <c r="AC53"/>
      <c r="AD53" s="3" t="str">
        <f>IF(J53&lt;&gt;"LIBSETS_SETTYPE_BATTLEGROUND",IF(J53&lt;&gt;"LIBSETS_SETTYPE_SPECIAL",IF(AE53&lt;&gt;"",VLOOKUP(AE53,'ESO zone constants'!$E$2:$L$4999,8,FALSE),""),""),"")</f>
        <v/>
      </c>
      <c r="AH53" s="3" t="str">
        <f>IF(J53&lt;&gt;"LIBSETS_SETTYPE_BATTLEGROUND",IF(J53&lt;&gt;"LIBSETS_SETTYPE_SPECIAL",IF(AI53&lt;&gt;"",VLOOKUP(AI53,'ESO zone constants'!$E$2:$L$4999,8,FALSE),""),""),"")</f>
        <v/>
      </c>
      <c r="AL53" s="3" t="str">
        <f>IF(J53&lt;&gt;"LIBSETS_SETTYPE_BATTLEGROUND",IF(J53&lt;&gt;"LIBSETS_SETTYPE_SPECIAL",IF(AM53&lt;&gt;"",VLOOKUP(AM53,'ESO zone constants'!$E$2:$L$4999,8,FALSE),""),""),"")</f>
        <v/>
      </c>
      <c r="AP53" s="3" t="str">
        <f>IF(J53&lt;&gt;"LIBSETS_SETTYPE_BATTLEGROUND",IF(J53&lt;&gt;"LIBSETS_SETTYPE_SPECIAL",IF(AQ53&lt;&gt;"",VLOOKUP(AQ53,'ESO zone constants'!$E$2:$L$4999,8,FALSE),""),""),"")</f>
        <v/>
      </c>
      <c r="AT53" s="25" t="str">
        <f t="shared" si="1"/>
        <v>--[???] = {wayshrines={-1,-1,-1,}, dlcId=DLC_ORSINIUM</v>
      </c>
      <c r="AU53" s="25" t="str">
        <f t="shared" si="2"/>
        <v>, zoneIds={677}, veteran=true</v>
      </c>
      <c r="AV53" s="25" t="str">
        <f t="shared" si="5"/>
        <v>, setType=LIBSETS_SETTYPE_ARENA, dropMechanic=LIBSETS_DROP_MECHANIC_ARENA_STAGE_CHEST},</v>
      </c>
      <c r="AW53" s="25" t="str">
        <f t="shared" si="4"/>
        <v xml:space="preserve"> --The Maelstrom's Greatsword / Bidenhänder des Mahlstroms   [Maelstrom Arena]</v>
      </c>
    </row>
    <row r="54" spans="1:49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4245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3" t="str">
        <f>VLOOKUP(R54,'ESO zone constants'!$L$2:$O$9999,4,FALSE)</f>
        <v>DLC_ORSINIUM</v>
      </c>
      <c r="U54" s="3" t="str">
        <f>VLOOKUP(T54,'LibSets constants'!$B$2:$C$999,2,FALSE)</f>
        <v>Orsinium</v>
      </c>
      <c r="V54" s="43" t="s">
        <v>4370</v>
      </c>
      <c r="W54" t="s">
        <v>2520</v>
      </c>
      <c r="X54"/>
      <c r="Y54" s="3" t="str">
        <f>IF(J54&lt;&gt;"LIBSETS_SETTYPE_BATTLEGROUND",IF(J54&lt;&gt;"LIBSETS_SETTYPE_SPECIAL",IF(Z54&lt;&gt;"",VLOOKUP(Z54,'ESO zone constants'!$E$2:$L$4999,8,FALSE),""),""),"")</f>
        <v/>
      </c>
      <c r="AA54"/>
      <c r="AB54"/>
      <c r="AC54"/>
      <c r="AD54" s="3" t="str">
        <f>IF(J54&lt;&gt;"LIBSETS_SETTYPE_BATTLEGROUND",IF(J54&lt;&gt;"LIBSETS_SETTYPE_SPECIAL",IF(AE54&lt;&gt;"",VLOOKUP(AE54,'ESO zone constants'!$E$2:$L$4999,8,FALSE),""),""),"")</f>
        <v/>
      </c>
      <c r="AH54" s="3" t="str">
        <f>IF(J54&lt;&gt;"LIBSETS_SETTYPE_BATTLEGROUND",IF(J54&lt;&gt;"LIBSETS_SETTYPE_SPECIAL",IF(AI54&lt;&gt;"",VLOOKUP(AI54,'ESO zone constants'!$E$2:$L$4999,8,FALSE),""),""),"")</f>
        <v/>
      </c>
      <c r="AL54" s="3" t="str">
        <f>IF(J54&lt;&gt;"LIBSETS_SETTYPE_BATTLEGROUND",IF(J54&lt;&gt;"LIBSETS_SETTYPE_SPECIAL",IF(AM54&lt;&gt;"",VLOOKUP(AM54,'ESO zone constants'!$E$2:$L$4999,8,FALSE),""),""),"")</f>
        <v/>
      </c>
      <c r="AP54" s="3" t="str">
        <f>IF(J54&lt;&gt;"LIBSETS_SETTYPE_BATTLEGROUND",IF(J54&lt;&gt;"LIBSETS_SETTYPE_SPECIAL",IF(AQ54&lt;&gt;"",VLOOKUP(AQ54,'ESO zone constants'!$E$2:$L$4999,8,FALSE),""),""),"")</f>
        <v/>
      </c>
      <c r="AT54" s="25" t="str">
        <f t="shared" si="1"/>
        <v>--[???] = {wayshrines={-1,-1,-1,}, dlcId=DLC_ORSINIUM</v>
      </c>
      <c r="AU54" s="25" t="str">
        <f t="shared" si="2"/>
        <v>, zoneIds={677}, veteran=true</v>
      </c>
      <c r="AV54" s="25" t="str">
        <f t="shared" si="5"/>
        <v>, setType=LIBSETS_SETTYPE_ARENA, dropMechanic=LIBSETS_DROP_MECHANIC_ARENA_STAGE_CHEST},</v>
      </c>
      <c r="AW54" s="25" t="str">
        <f t="shared" si="4"/>
        <v xml:space="preserve"> --The Maelstrom's Ice Staff / Froststab des Mahlstroms   [Maelstrom Arena]</v>
      </c>
    </row>
    <row r="55" spans="1:49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4245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3" t="str">
        <f>VLOOKUP(R55,'ESO zone constants'!$L$2:$O$9999,4,FALSE)</f>
        <v>DLC_ORSINIUM</v>
      </c>
      <c r="U55" s="3" t="str">
        <f>VLOOKUP(T55,'LibSets constants'!$B$2:$C$999,2,FALSE)</f>
        <v>Orsinium</v>
      </c>
      <c r="V55" s="43" t="s">
        <v>4370</v>
      </c>
      <c r="W55" t="s">
        <v>2520</v>
      </c>
      <c r="X55"/>
      <c r="Y55" s="3" t="str">
        <f>IF(J55&lt;&gt;"LIBSETS_SETTYPE_BATTLEGROUND",IF(J55&lt;&gt;"LIBSETS_SETTYPE_SPECIAL",IF(Z55&lt;&gt;"",VLOOKUP(Z55,'ESO zone constants'!$E$2:$L$4999,8,FALSE),""),""),"")</f>
        <v/>
      </c>
      <c r="AA55"/>
      <c r="AB55"/>
      <c r="AC55"/>
      <c r="AD55" s="3" t="str">
        <f>IF(J55&lt;&gt;"LIBSETS_SETTYPE_BATTLEGROUND",IF(J55&lt;&gt;"LIBSETS_SETTYPE_SPECIAL",IF(AE55&lt;&gt;"",VLOOKUP(AE55,'ESO zone constants'!$E$2:$L$4999,8,FALSE),""),""),"")</f>
        <v/>
      </c>
      <c r="AH55" s="3" t="str">
        <f>IF(J55&lt;&gt;"LIBSETS_SETTYPE_BATTLEGROUND",IF(J55&lt;&gt;"LIBSETS_SETTYPE_SPECIAL",IF(AI55&lt;&gt;"",VLOOKUP(AI55,'ESO zone constants'!$E$2:$L$4999,8,FALSE),""),""),"")</f>
        <v/>
      </c>
      <c r="AL55" s="3" t="str">
        <f>IF(J55&lt;&gt;"LIBSETS_SETTYPE_BATTLEGROUND",IF(J55&lt;&gt;"LIBSETS_SETTYPE_SPECIAL",IF(AM55&lt;&gt;"",VLOOKUP(AM55,'ESO zone constants'!$E$2:$L$4999,8,FALSE),""),""),"")</f>
        <v/>
      </c>
      <c r="AP55" s="3" t="str">
        <f>IF(J55&lt;&gt;"LIBSETS_SETTYPE_BATTLEGROUND",IF(J55&lt;&gt;"LIBSETS_SETTYPE_SPECIAL",IF(AQ55&lt;&gt;"",VLOOKUP(AQ55,'ESO zone constants'!$E$2:$L$4999,8,FALSE),""),""),"")</f>
        <v/>
      </c>
      <c r="AT55" s="25" t="str">
        <f t="shared" si="1"/>
        <v>--[???] = {wayshrines={-1,-1,-1,}, dlcId=DLC_ORSINIUM</v>
      </c>
      <c r="AU55" s="25" t="str">
        <f t="shared" si="2"/>
        <v>, zoneIds={677}, veteran=true</v>
      </c>
      <c r="AV55" s="25" t="str">
        <f t="shared" si="5"/>
        <v>, setType=LIBSETS_SETTYPE_ARENA, dropMechanic=LIBSETS_DROP_MECHANIC_ARENA_STAGE_CHEST},</v>
      </c>
      <c r="AW55" s="25" t="str">
        <f t="shared" si="4"/>
        <v xml:space="preserve"> --The Maelstrom's Inferno Staff / Flammenstab des Mahlstroms   [Maelstrom Arena]</v>
      </c>
    </row>
    <row r="56" spans="1:49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4245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3" t="str">
        <f>VLOOKUP(R56,'ESO zone constants'!$L$2:$O$9999,4,FALSE)</f>
        <v>DLC_ORSINIUM</v>
      </c>
      <c r="U56" s="3" t="str">
        <f>VLOOKUP(T56,'LibSets constants'!$B$2:$C$999,2,FALSE)</f>
        <v>Orsinium</v>
      </c>
      <c r="V56" s="43" t="s">
        <v>4370</v>
      </c>
      <c r="W56" t="s">
        <v>2520</v>
      </c>
      <c r="X56"/>
      <c r="Y56" s="3" t="str">
        <f>IF(J56&lt;&gt;"LIBSETS_SETTYPE_BATTLEGROUND",IF(J56&lt;&gt;"LIBSETS_SETTYPE_SPECIAL",IF(Z56&lt;&gt;"",VLOOKUP(Z56,'ESO zone constants'!$E$2:$L$4999,8,FALSE),""),""),"")</f>
        <v/>
      </c>
      <c r="AA56"/>
      <c r="AB56"/>
      <c r="AC56"/>
      <c r="AD56" s="3" t="str">
        <f>IF(J56&lt;&gt;"LIBSETS_SETTYPE_BATTLEGROUND",IF(J56&lt;&gt;"LIBSETS_SETTYPE_SPECIAL",IF(AE56&lt;&gt;"",VLOOKUP(AE56,'ESO zone constants'!$E$2:$L$4999,8,FALSE),""),""),"")</f>
        <v/>
      </c>
      <c r="AH56" s="3" t="str">
        <f>IF(J56&lt;&gt;"LIBSETS_SETTYPE_BATTLEGROUND",IF(J56&lt;&gt;"LIBSETS_SETTYPE_SPECIAL",IF(AI56&lt;&gt;"",VLOOKUP(AI56,'ESO zone constants'!$E$2:$L$4999,8,FALSE),""),""),"")</f>
        <v/>
      </c>
      <c r="AL56" s="3" t="str">
        <f>IF(J56&lt;&gt;"LIBSETS_SETTYPE_BATTLEGROUND",IF(J56&lt;&gt;"LIBSETS_SETTYPE_SPECIAL",IF(AM56&lt;&gt;"",VLOOKUP(AM56,'ESO zone constants'!$E$2:$L$4999,8,FALSE),""),""),"")</f>
        <v/>
      </c>
      <c r="AP56" s="3" t="str">
        <f>IF(J56&lt;&gt;"LIBSETS_SETTYPE_BATTLEGROUND",IF(J56&lt;&gt;"LIBSETS_SETTYPE_SPECIAL",IF(AQ56&lt;&gt;"",VLOOKUP(AQ56,'ESO zone constants'!$E$2:$L$4999,8,FALSE),""),""),"")</f>
        <v/>
      </c>
      <c r="AT56" s="25" t="str">
        <f t="shared" si="1"/>
        <v>--[???] = {wayshrines={-1,-1,-1,}, dlcId=DLC_ORSINIUM</v>
      </c>
      <c r="AU56" s="25" t="str">
        <f t="shared" si="2"/>
        <v>, zoneIds={677}, veteran=true</v>
      </c>
      <c r="AV56" s="25" t="str">
        <f t="shared" si="5"/>
        <v>, setType=LIBSETS_SETTYPE_ARENA, dropMechanic=LIBSETS_DROP_MECHANIC_ARENA_STAGE_CHEST},</v>
      </c>
      <c r="AW56" s="25" t="str">
        <f t="shared" si="4"/>
        <v xml:space="preserve"> --The Maelstrom's Lightning Staff / Blitzstab des Mahlstroms   [Maelstrom Arena]</v>
      </c>
    </row>
    <row r="57" spans="1:49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4245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3" t="str">
        <f>VLOOKUP(R57,'ESO zone constants'!$L$2:$O$9999,4,FALSE)</f>
        <v>DLC_ORSINIUM</v>
      </c>
      <c r="U57" s="3" t="str">
        <f>VLOOKUP(T57,'LibSets constants'!$B$2:$C$999,2,FALSE)</f>
        <v>Orsinium</v>
      </c>
      <c r="V57" s="43" t="s">
        <v>4370</v>
      </c>
      <c r="W57" t="s">
        <v>2520</v>
      </c>
      <c r="X57"/>
      <c r="Y57" s="3" t="str">
        <f>IF(J57&lt;&gt;"LIBSETS_SETTYPE_BATTLEGROUND",IF(J57&lt;&gt;"LIBSETS_SETTYPE_SPECIAL",IF(Z57&lt;&gt;"",VLOOKUP(Z57,'ESO zone constants'!$E$2:$L$4999,8,FALSE),""),""),"")</f>
        <v/>
      </c>
      <c r="AA57"/>
      <c r="AB57"/>
      <c r="AC57"/>
      <c r="AD57" s="3" t="str">
        <f>IF(J57&lt;&gt;"LIBSETS_SETTYPE_BATTLEGROUND",IF(J57&lt;&gt;"LIBSETS_SETTYPE_SPECIAL",IF(AE57&lt;&gt;"",VLOOKUP(AE57,'ESO zone constants'!$E$2:$L$4999,8,FALSE),""),""),"")</f>
        <v/>
      </c>
      <c r="AH57" s="3" t="str">
        <f>IF(J57&lt;&gt;"LIBSETS_SETTYPE_BATTLEGROUND",IF(J57&lt;&gt;"LIBSETS_SETTYPE_SPECIAL",IF(AI57&lt;&gt;"",VLOOKUP(AI57,'ESO zone constants'!$E$2:$L$4999,8,FALSE),""),""),"")</f>
        <v/>
      </c>
      <c r="AL57" s="3" t="str">
        <f>IF(J57&lt;&gt;"LIBSETS_SETTYPE_BATTLEGROUND",IF(J57&lt;&gt;"LIBSETS_SETTYPE_SPECIAL",IF(AM57&lt;&gt;"",VLOOKUP(AM57,'ESO zone constants'!$E$2:$L$4999,8,FALSE),""),""),"")</f>
        <v/>
      </c>
      <c r="AP57" s="3" t="str">
        <f>IF(J57&lt;&gt;"LIBSETS_SETTYPE_BATTLEGROUND",IF(J57&lt;&gt;"LIBSETS_SETTYPE_SPECIAL",IF(AQ57&lt;&gt;"",VLOOKUP(AQ57,'ESO zone constants'!$E$2:$L$4999,8,FALSE),""),""),"")</f>
        <v/>
      </c>
      <c r="AT57" s="25" t="str">
        <f t="shared" si="1"/>
        <v>--[???] = {wayshrines={-1,-1,-1,}, dlcId=DLC_ORSINIUM</v>
      </c>
      <c r="AU57" s="25" t="str">
        <f t="shared" si="2"/>
        <v>, zoneIds={677}, veteran=true</v>
      </c>
      <c r="AV57" s="25" t="str">
        <f t="shared" si="5"/>
        <v>, setType=LIBSETS_SETTYPE_ARENA, dropMechanic=LIBSETS_DROP_MECHANIC_ARENA_STAGE_CHEST},</v>
      </c>
      <c r="AW57" s="25" t="str">
        <f t="shared" si="4"/>
        <v xml:space="preserve"> --The Maelstrom's Mace / Keule des Mahlstroms   [Maelstrom Arena]</v>
      </c>
    </row>
    <row r="58" spans="1:49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4245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3" t="str">
        <f>VLOOKUP(R58,'ESO zone constants'!$L$2:$O$9999,4,FALSE)</f>
        <v>DLC_ORSINIUM</v>
      </c>
      <c r="U58" s="3" t="str">
        <f>VLOOKUP(T58,'LibSets constants'!$B$2:$C$999,2,FALSE)</f>
        <v>Orsinium</v>
      </c>
      <c r="V58" s="43" t="s">
        <v>4370</v>
      </c>
      <c r="W58" t="s">
        <v>2520</v>
      </c>
      <c r="X58"/>
      <c r="Y58" s="3" t="str">
        <f>IF(J58&lt;&gt;"LIBSETS_SETTYPE_BATTLEGROUND",IF(J58&lt;&gt;"LIBSETS_SETTYPE_SPECIAL",IF(Z58&lt;&gt;"",VLOOKUP(Z58,'ESO zone constants'!$E$2:$L$4999,8,FALSE),""),""),"")</f>
        <v/>
      </c>
      <c r="AA58"/>
      <c r="AB58"/>
      <c r="AC58"/>
      <c r="AD58" s="3" t="str">
        <f>IF(J58&lt;&gt;"LIBSETS_SETTYPE_BATTLEGROUND",IF(J58&lt;&gt;"LIBSETS_SETTYPE_SPECIAL",IF(AE58&lt;&gt;"",VLOOKUP(AE58,'ESO zone constants'!$E$2:$L$4999,8,FALSE),""),""),"")</f>
        <v/>
      </c>
      <c r="AH58" s="3" t="str">
        <f>IF(J58&lt;&gt;"LIBSETS_SETTYPE_BATTLEGROUND",IF(J58&lt;&gt;"LIBSETS_SETTYPE_SPECIAL",IF(AI58&lt;&gt;"",VLOOKUP(AI58,'ESO zone constants'!$E$2:$L$4999,8,FALSE),""),""),"")</f>
        <v/>
      </c>
      <c r="AL58" s="3" t="str">
        <f>IF(J58&lt;&gt;"LIBSETS_SETTYPE_BATTLEGROUND",IF(J58&lt;&gt;"LIBSETS_SETTYPE_SPECIAL",IF(AM58&lt;&gt;"",VLOOKUP(AM58,'ESO zone constants'!$E$2:$L$4999,8,FALSE),""),""),"")</f>
        <v/>
      </c>
      <c r="AP58" s="3" t="str">
        <f>IF(J58&lt;&gt;"LIBSETS_SETTYPE_BATTLEGROUND",IF(J58&lt;&gt;"LIBSETS_SETTYPE_SPECIAL",IF(AQ58&lt;&gt;"",VLOOKUP(AQ58,'ESO zone constants'!$E$2:$L$4999,8,FALSE),""),""),"")</f>
        <v/>
      </c>
      <c r="AT58" s="25" t="str">
        <f t="shared" si="1"/>
        <v>--[???] = {wayshrines={-1,-1,-1,}, dlcId=DLC_ORSINIUM</v>
      </c>
      <c r="AU58" s="25" t="str">
        <f t="shared" si="2"/>
        <v>, zoneIds={677}, veteran=true</v>
      </c>
      <c r="AV58" s="25" t="str">
        <f t="shared" si="5"/>
        <v>, setType=LIBSETS_SETTYPE_ARENA, dropMechanic=LIBSETS_DROP_MECHANIC_ARENA_STAGE_CHEST},</v>
      </c>
      <c r="AW58" s="25" t="str">
        <f t="shared" si="4"/>
        <v xml:space="preserve"> --The Maelstrom's Maul / Streitkolben des Mahlstroms   [Maelstrom Arena]</v>
      </c>
    </row>
    <row r="59" spans="1:49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4245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3" t="str">
        <f>VLOOKUP(R59,'ESO zone constants'!$L$2:$O$9999,4,FALSE)</f>
        <v>DLC_ORSINIUM</v>
      </c>
      <c r="U59" s="3" t="str">
        <f>VLOOKUP(T59,'LibSets constants'!$B$2:$C$999,2,FALSE)</f>
        <v>Orsinium</v>
      </c>
      <c r="V59" s="43" t="s">
        <v>4370</v>
      </c>
      <c r="W59" t="s">
        <v>2520</v>
      </c>
      <c r="X59"/>
      <c r="Y59" s="3" t="str">
        <f>IF(J59&lt;&gt;"LIBSETS_SETTYPE_BATTLEGROUND",IF(J59&lt;&gt;"LIBSETS_SETTYPE_SPECIAL",IF(Z59&lt;&gt;"",VLOOKUP(Z59,'ESO zone constants'!$E$2:$L$4999,8,FALSE),""),""),"")</f>
        <v/>
      </c>
      <c r="AA59"/>
      <c r="AB59"/>
      <c r="AC59"/>
      <c r="AD59" s="3" t="str">
        <f>IF(J59&lt;&gt;"LIBSETS_SETTYPE_BATTLEGROUND",IF(J59&lt;&gt;"LIBSETS_SETTYPE_SPECIAL",IF(AE59&lt;&gt;"",VLOOKUP(AE59,'ESO zone constants'!$E$2:$L$4999,8,FALSE),""),""),"")</f>
        <v/>
      </c>
      <c r="AH59" s="3" t="str">
        <f>IF(J59&lt;&gt;"LIBSETS_SETTYPE_BATTLEGROUND",IF(J59&lt;&gt;"LIBSETS_SETTYPE_SPECIAL",IF(AI59&lt;&gt;"",VLOOKUP(AI59,'ESO zone constants'!$E$2:$L$4999,8,FALSE),""),""),"")</f>
        <v/>
      </c>
      <c r="AL59" s="3" t="str">
        <f>IF(J59&lt;&gt;"LIBSETS_SETTYPE_BATTLEGROUND",IF(J59&lt;&gt;"LIBSETS_SETTYPE_SPECIAL",IF(AM59&lt;&gt;"",VLOOKUP(AM59,'ESO zone constants'!$E$2:$L$4999,8,FALSE),""),""),"")</f>
        <v/>
      </c>
      <c r="AP59" s="3" t="str">
        <f>IF(J59&lt;&gt;"LIBSETS_SETTYPE_BATTLEGROUND",IF(J59&lt;&gt;"LIBSETS_SETTYPE_SPECIAL",IF(AQ59&lt;&gt;"",VLOOKUP(AQ59,'ESO zone constants'!$E$2:$L$4999,8,FALSE),""),""),"")</f>
        <v/>
      </c>
      <c r="AT59" s="25" t="str">
        <f t="shared" si="1"/>
        <v>--[???] = {wayshrines={-1,-1,-1,}, dlcId=DLC_ORSINIUM</v>
      </c>
      <c r="AU59" s="25" t="str">
        <f t="shared" si="2"/>
        <v>, zoneIds={677}, veteran=true</v>
      </c>
      <c r="AV59" s="25" t="str">
        <f t="shared" si="5"/>
        <v>, setType=LIBSETS_SETTYPE_ARENA, dropMechanic=LIBSETS_DROP_MECHANIC_ARENA_STAGE_CHEST},</v>
      </c>
      <c r="AW59" s="25" t="str">
        <f t="shared" si="4"/>
        <v xml:space="preserve"> --The Maelstrom's Restoration Staff / Heilungsstab des Mahlstroms   [Maelstrom Arena]</v>
      </c>
    </row>
    <row r="60" spans="1:49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4245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3" t="str">
        <f>VLOOKUP(R60,'ESO zone constants'!$L$2:$O$9999,4,FALSE)</f>
        <v>DLC_ORSINIUM</v>
      </c>
      <c r="U60" s="3" t="str">
        <f>VLOOKUP(T60,'LibSets constants'!$B$2:$C$999,2,FALSE)</f>
        <v>Orsinium</v>
      </c>
      <c r="V60" s="43" t="s">
        <v>4370</v>
      </c>
      <c r="W60" t="s">
        <v>2520</v>
      </c>
      <c r="X60"/>
      <c r="Y60" s="3" t="str">
        <f>IF(J60&lt;&gt;"LIBSETS_SETTYPE_BATTLEGROUND",IF(J60&lt;&gt;"LIBSETS_SETTYPE_SPECIAL",IF(Z60&lt;&gt;"",VLOOKUP(Z60,'ESO zone constants'!$E$2:$L$4999,8,FALSE),""),""),"")</f>
        <v/>
      </c>
      <c r="AA60"/>
      <c r="AB60"/>
      <c r="AC60"/>
      <c r="AD60" s="3" t="str">
        <f>IF(J60&lt;&gt;"LIBSETS_SETTYPE_BATTLEGROUND",IF(J60&lt;&gt;"LIBSETS_SETTYPE_SPECIAL",IF(AE60&lt;&gt;"",VLOOKUP(AE60,'ESO zone constants'!$E$2:$L$4999,8,FALSE),""),""),"")</f>
        <v/>
      </c>
      <c r="AH60" s="3" t="str">
        <f>IF(J60&lt;&gt;"LIBSETS_SETTYPE_BATTLEGROUND",IF(J60&lt;&gt;"LIBSETS_SETTYPE_SPECIAL",IF(AI60&lt;&gt;"",VLOOKUP(AI60,'ESO zone constants'!$E$2:$L$4999,8,FALSE),""),""),"")</f>
        <v/>
      </c>
      <c r="AL60" s="3" t="str">
        <f>IF(J60&lt;&gt;"LIBSETS_SETTYPE_BATTLEGROUND",IF(J60&lt;&gt;"LIBSETS_SETTYPE_SPECIAL",IF(AM60&lt;&gt;"",VLOOKUP(AM60,'ESO zone constants'!$E$2:$L$4999,8,FALSE),""),""),"")</f>
        <v/>
      </c>
      <c r="AP60" s="3" t="str">
        <f>IF(J60&lt;&gt;"LIBSETS_SETTYPE_BATTLEGROUND",IF(J60&lt;&gt;"LIBSETS_SETTYPE_SPECIAL",IF(AQ60&lt;&gt;"",VLOOKUP(AQ60,'ESO zone constants'!$E$2:$L$4999,8,FALSE),""),""),"")</f>
        <v/>
      </c>
      <c r="AT60" s="25" t="str">
        <f t="shared" si="1"/>
        <v>--[???] = {wayshrines={-1,-1,-1,}, dlcId=DLC_ORSINIUM</v>
      </c>
      <c r="AU60" s="25" t="str">
        <f t="shared" si="2"/>
        <v>, zoneIds={677}, veteran=true</v>
      </c>
      <c r="AV60" s="25" t="str">
        <f t="shared" si="5"/>
        <v>, setType=LIBSETS_SETTYPE_ARENA, dropMechanic=LIBSETS_DROP_MECHANIC_ARENA_STAGE_CHEST},</v>
      </c>
      <c r="AW60" s="25" t="str">
        <f t="shared" si="4"/>
        <v xml:space="preserve"> --The Maelstrom's Shield / Schild des Mahlstroms   [Maelstrom Arena]</v>
      </c>
    </row>
    <row r="61" spans="1:49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4245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3" t="str">
        <f>VLOOKUP(R61,'ESO zone constants'!$L$2:$O$9999,4,FALSE)</f>
        <v>DLC_ORSINIUM</v>
      </c>
      <c r="U61" s="3" t="str">
        <f>VLOOKUP(T61,'LibSets constants'!$B$2:$C$999,2,FALSE)</f>
        <v>Orsinium</v>
      </c>
      <c r="V61" s="43" t="s">
        <v>4370</v>
      </c>
      <c r="W61" t="s">
        <v>2520</v>
      </c>
      <c r="X61"/>
      <c r="Y61" s="3" t="str">
        <f>IF(J61&lt;&gt;"LIBSETS_SETTYPE_BATTLEGROUND",IF(J61&lt;&gt;"LIBSETS_SETTYPE_SPECIAL",IF(Z61&lt;&gt;"",VLOOKUP(Z61,'ESO zone constants'!$E$2:$L$4999,8,FALSE),""),""),"")</f>
        <v/>
      </c>
      <c r="AA61"/>
      <c r="AB61"/>
      <c r="AC61"/>
      <c r="AD61" s="3" t="str">
        <f>IF(J61&lt;&gt;"LIBSETS_SETTYPE_BATTLEGROUND",IF(J61&lt;&gt;"LIBSETS_SETTYPE_SPECIAL",IF(AE61&lt;&gt;"",VLOOKUP(AE61,'ESO zone constants'!$E$2:$L$4999,8,FALSE),""),""),"")</f>
        <v/>
      </c>
      <c r="AH61" s="3" t="str">
        <f>IF(J61&lt;&gt;"LIBSETS_SETTYPE_BATTLEGROUND",IF(J61&lt;&gt;"LIBSETS_SETTYPE_SPECIAL",IF(AI61&lt;&gt;"",VLOOKUP(AI61,'ESO zone constants'!$E$2:$L$4999,8,FALSE),""),""),"")</f>
        <v/>
      </c>
      <c r="AL61" s="3" t="str">
        <f>IF(J61&lt;&gt;"LIBSETS_SETTYPE_BATTLEGROUND",IF(J61&lt;&gt;"LIBSETS_SETTYPE_SPECIAL",IF(AM61&lt;&gt;"",VLOOKUP(AM61,'ESO zone constants'!$E$2:$L$4999,8,FALSE),""),""),"")</f>
        <v/>
      </c>
      <c r="AP61" s="3" t="str">
        <f>IF(J61&lt;&gt;"LIBSETS_SETTYPE_BATTLEGROUND",IF(J61&lt;&gt;"LIBSETS_SETTYPE_SPECIAL",IF(AQ61&lt;&gt;"",VLOOKUP(AQ61,'ESO zone constants'!$E$2:$L$4999,8,FALSE),""),""),"")</f>
        <v/>
      </c>
      <c r="AT61" s="25" t="str">
        <f t="shared" si="1"/>
        <v>--[???] = {wayshrines={-1,-1,-1,}, dlcId=DLC_ORSINIUM</v>
      </c>
      <c r="AU61" s="25" t="str">
        <f t="shared" si="2"/>
        <v>, zoneIds={677}, veteran=true</v>
      </c>
      <c r="AV61" s="25" t="str">
        <f t="shared" si="5"/>
        <v>, setType=LIBSETS_SETTYPE_ARENA, dropMechanic=LIBSETS_DROP_MECHANIC_ARENA_STAGE_CHEST},</v>
      </c>
      <c r="AW61" s="25" t="str">
        <f t="shared" si="4"/>
        <v xml:space="preserve"> --The Maelstrom's Sword / Schwert des Mahlstroms   [Maelstrom Arena]</v>
      </c>
    </row>
    <row r="62" spans="1:49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4247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3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W62" s="20"/>
      <c r="X62"/>
      <c r="Y62" s="3">
        <f>IF(J62&lt;&gt;"LIBSETS_SETTYPE_BATTLEGROUND",IF(J62&lt;&gt;"LIBSETS_SETTYPE_SPECIAL",IF(Z62&lt;&gt;"",VLOOKUP(Z62,'ESO zone constants'!$E$2:$L$4999,8,FALSE),""),""),"")</f>
        <v>381</v>
      </c>
      <c r="Z62" t="str">
        <f>VLOOKUP(O62,'ESO wayshrine node constants'!$A$2:$E$10002,5,FALSE)</f>
        <v>Auridon</v>
      </c>
      <c r="AA62"/>
      <c r="AB62" s="20" t="s">
        <v>2521</v>
      </c>
      <c r="AC62" t="s">
        <v>4201</v>
      </c>
      <c r="AD62" s="3">
        <f>IF(J62&lt;&gt;"LIBSETS_SETTYPE_BATTLEGROUND",IF(J62&lt;&gt;"LIBSETS_SETTYPE_SPECIAL",IF(AE62&lt;&gt;"",VLOOKUP(AE62,'ESO zone constants'!$E$2:$L$4999,8,FALSE),""),""),"")</f>
        <v>41</v>
      </c>
      <c r="AE62" t="str">
        <f>VLOOKUP(P62,'ESO wayshrine node constants'!$A$2:$E$10002,5,FALSE)</f>
        <v>Stonefalls</v>
      </c>
      <c r="AF62" s="20" t="s">
        <v>2521</v>
      </c>
      <c r="AG62" t="s">
        <v>4201</v>
      </c>
      <c r="AH62" s="3" t="str">
        <f>IF(J62&lt;&gt;"LIBSETS_SETTYPE_BATTLEGROUND",IF(J62&lt;&gt;"LIBSETS_SETTYPE_SPECIAL",IF(AI62&lt;&gt;"",VLOOKUP(AI62,'ESO zone constants'!$E$2:$L$4999,8,FALSE),""),""),"")</f>
        <v/>
      </c>
      <c r="AJ62" s="20" t="s">
        <v>2521</v>
      </c>
      <c r="AK62" t="s">
        <v>4201</v>
      </c>
      <c r="AL62" s="3" t="str">
        <f>IF(J62&lt;&gt;"LIBSETS_SETTYPE_BATTLEGROUND",IF(J62&lt;&gt;"LIBSETS_SETTYPE_SPECIAL",IF(AM62&lt;&gt;"",VLOOKUP(AM62,'ESO zone constants'!$E$2:$L$4999,8,FALSE),""),""),"")</f>
        <v/>
      </c>
      <c r="AN62" s="20" t="s">
        <v>2521</v>
      </c>
      <c r="AO62" t="s">
        <v>4201</v>
      </c>
      <c r="AP62" s="3" t="str">
        <f>IF(J62&lt;&gt;"LIBSETS_SETTYPE_BATTLEGROUND",IF(J62&lt;&gt;"LIBSETS_SETTYPE_SPECIAL",IF(AQ62&lt;&gt;"",VLOOKUP(AQ62,'ESO zone constants'!$E$2:$L$4999,8,FALSE),""),""),"")</f>
        <v/>
      </c>
      <c r="AR62" s="20" t="s">
        <v>2521</v>
      </c>
      <c r="AS62" t="s">
        <v>4201</v>
      </c>
      <c r="AT62" s="25" t="str">
        <f t="shared" si="1"/>
        <v>[37] = {wayshrines={1,177,71,}, traitsNeeded=2, dlcId=DLC_BASE_GAME</v>
      </c>
      <c r="AU62" s="25" t="str">
        <f t="shared" si="2"/>
        <v>, zoneIds={3,381,41}, veteran=false</v>
      </c>
      <c r="AV62" s="25" t="str">
        <f t="shared" si="5"/>
        <v>, setType=LIBSETS_SETTYPE_CRAFTED},</v>
      </c>
      <c r="AW62" s="25" t="str">
        <f t="shared" si="4"/>
        <v xml:space="preserve"> --Death's Wind / Todeswind    [Glenumbra, Auridon, Stonefalls]</v>
      </c>
    </row>
    <row r="63" spans="1:49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4247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3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W63" s="20"/>
      <c r="X63"/>
      <c r="Y63" s="3">
        <f>IF(J63&lt;&gt;"LIBSETS_SETTYPE_BATTLEGROUND",IF(J63&lt;&gt;"LIBSETS_SETTYPE_SPECIAL",IF(Z63&lt;&gt;"",VLOOKUP(Z63,'ESO zone constants'!$E$2:$L$4999,8,FALSE),""),""),"")</f>
        <v>383</v>
      </c>
      <c r="Z63" t="str">
        <f>VLOOKUP(O63,'ESO wayshrine node constants'!$A$2:$E$10002,5,FALSE)</f>
        <v>Grahtwood</v>
      </c>
      <c r="AA63"/>
      <c r="AB63" s="20" t="s">
        <v>2521</v>
      </c>
      <c r="AC63" t="s">
        <v>4201</v>
      </c>
      <c r="AD63" s="3">
        <f>IF(J63&lt;&gt;"LIBSETS_SETTYPE_BATTLEGROUND",IF(J63&lt;&gt;"LIBSETS_SETTYPE_SPECIAL",IF(AE63&lt;&gt;"",VLOOKUP(AE63,'ESO zone constants'!$E$2:$L$4999,8,FALSE),""),""),"")</f>
        <v>57</v>
      </c>
      <c r="AE63" t="str">
        <f>VLOOKUP(P63,'ESO wayshrine node constants'!$A$2:$E$10002,5,FALSE)</f>
        <v>Deshaan</v>
      </c>
      <c r="AF63" s="20" t="s">
        <v>2521</v>
      </c>
      <c r="AG63" t="s">
        <v>4201</v>
      </c>
      <c r="AH63" s="3" t="str">
        <f>IF(J63&lt;&gt;"LIBSETS_SETTYPE_BATTLEGROUND",IF(J63&lt;&gt;"LIBSETS_SETTYPE_SPECIAL",IF(AI63&lt;&gt;"",VLOOKUP(AI63,'ESO zone constants'!$E$2:$L$4999,8,FALSE),""),""),"")</f>
        <v/>
      </c>
      <c r="AJ63" s="20" t="s">
        <v>2521</v>
      </c>
      <c r="AK63" t="s">
        <v>4201</v>
      </c>
      <c r="AL63" s="3" t="str">
        <f>IF(J63&lt;&gt;"LIBSETS_SETTYPE_BATTLEGROUND",IF(J63&lt;&gt;"LIBSETS_SETTYPE_SPECIAL",IF(AM63&lt;&gt;"",VLOOKUP(AM63,'ESO zone constants'!$E$2:$L$4999,8,FALSE),""),""),"")</f>
        <v/>
      </c>
      <c r="AN63" s="20" t="s">
        <v>2521</v>
      </c>
      <c r="AO63" t="s">
        <v>4201</v>
      </c>
      <c r="AP63" s="3" t="str">
        <f>IF(J63&lt;&gt;"LIBSETS_SETTYPE_BATTLEGROUND",IF(J63&lt;&gt;"LIBSETS_SETTYPE_SPECIAL",IF(AQ63&lt;&gt;"",VLOOKUP(AQ63,'ESO zone constants'!$E$2:$L$4999,8,FALSE),""),""),"")</f>
        <v/>
      </c>
      <c r="AR63" s="20" t="s">
        <v>2521</v>
      </c>
      <c r="AS63" t="s">
        <v>4201</v>
      </c>
      <c r="AT63" s="25" t="str">
        <f t="shared" si="1"/>
        <v>[38] = {wayshrines={15,169,205,}, traitsNeeded=3, dlcId=DLC_BASE_GAME</v>
      </c>
      <c r="AU63" s="25" t="str">
        <f t="shared" si="2"/>
        <v>, zoneIds={19,383,57}, veteran=false</v>
      </c>
      <c r="AV63" s="25" t="str">
        <f t="shared" si="5"/>
        <v>, setType=LIBSETS_SETTYPE_CRAFTED},</v>
      </c>
      <c r="AW63" s="25" t="str">
        <f t="shared" si="4"/>
        <v xml:space="preserve"> --Twilight's Embrace / Zwielichtkuss    [Stormhaven, Grahtwood, Deshaan]</v>
      </c>
    </row>
    <row r="64" spans="1:49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4247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3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W64" s="20"/>
      <c r="X64"/>
      <c r="Y64" s="3">
        <f>IF(J64&lt;&gt;"LIBSETS_SETTYPE_BATTLEGROUND",IF(J64&lt;&gt;"LIBSETS_SETTYPE_SPECIAL",IF(Z64&lt;&gt;"",VLOOKUP(Z64,'ESO zone constants'!$E$2:$L$4999,8,FALSE),""),""),"")</f>
        <v>381</v>
      </c>
      <c r="Z64" t="str">
        <f>VLOOKUP(O64,'ESO wayshrine node constants'!$A$2:$E$10002,5,FALSE)</f>
        <v>Auridon</v>
      </c>
      <c r="AA64"/>
      <c r="AB64" s="20" t="s">
        <v>2521</v>
      </c>
      <c r="AC64" t="s">
        <v>4201</v>
      </c>
      <c r="AD64" s="3">
        <f>IF(J64&lt;&gt;"LIBSETS_SETTYPE_BATTLEGROUND",IF(J64&lt;&gt;"LIBSETS_SETTYPE_SPECIAL",IF(AE64&lt;&gt;"",VLOOKUP(AE64,'ESO zone constants'!$E$2:$L$4999,8,FALSE),""),""),"")</f>
        <v>41</v>
      </c>
      <c r="AE64" t="str">
        <f>VLOOKUP(P64,'ESO wayshrine node constants'!$A$2:$E$10002,5,FALSE)</f>
        <v>Stonefalls</v>
      </c>
      <c r="AF64" s="20" t="s">
        <v>2521</v>
      </c>
      <c r="AG64" t="s">
        <v>4201</v>
      </c>
      <c r="AH64" s="3" t="str">
        <f>IF(J64&lt;&gt;"LIBSETS_SETTYPE_BATTLEGROUND",IF(J64&lt;&gt;"LIBSETS_SETTYPE_SPECIAL",IF(AI64&lt;&gt;"",VLOOKUP(AI64,'ESO zone constants'!$E$2:$L$4999,8,FALSE),""),""),"")</f>
        <v/>
      </c>
      <c r="AJ64" s="20" t="s">
        <v>2521</v>
      </c>
      <c r="AK64" t="s">
        <v>4201</v>
      </c>
      <c r="AL64" s="3" t="str">
        <f>IF(J64&lt;&gt;"LIBSETS_SETTYPE_BATTLEGROUND",IF(J64&lt;&gt;"LIBSETS_SETTYPE_SPECIAL",IF(AM64&lt;&gt;"",VLOOKUP(AM64,'ESO zone constants'!$E$2:$L$4999,8,FALSE),""),""),"")</f>
        <v/>
      </c>
      <c r="AN64" s="20" t="s">
        <v>2521</v>
      </c>
      <c r="AO64" t="s">
        <v>4201</v>
      </c>
      <c r="AP64" s="3" t="str">
        <f>IF(J64&lt;&gt;"LIBSETS_SETTYPE_BATTLEGROUND",IF(J64&lt;&gt;"LIBSETS_SETTYPE_SPECIAL",IF(AQ64&lt;&gt;"",VLOOKUP(AQ64,'ESO zone constants'!$E$2:$L$4999,8,FALSE),""),""),"")</f>
        <v/>
      </c>
      <c r="AR64" s="20" t="s">
        <v>2521</v>
      </c>
      <c r="AS64" t="s">
        <v>4201</v>
      </c>
      <c r="AT64" s="25" t="str">
        <f t="shared" si="1"/>
        <v>[40] = {wayshrines={216,121,65,}, traitsNeeded=2, dlcId=DLC_BASE_GAME</v>
      </c>
      <c r="AU64" s="25" t="str">
        <f t="shared" si="2"/>
        <v>, zoneIds={3,381,41}, veteran=false</v>
      </c>
      <c r="AV64" s="25" t="str">
        <f t="shared" si="5"/>
        <v>, setType=LIBSETS_SETTYPE_CRAFTED},</v>
      </c>
      <c r="AW64" s="25" t="str">
        <f t="shared" si="4"/>
        <v xml:space="preserve"> --Night's Silence / Stille der Nacht    [Glenumbra, Auridon, Stonefalls]</v>
      </c>
    </row>
    <row r="65" spans="1:49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4247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3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W65" s="20"/>
      <c r="X65"/>
      <c r="Y65" s="3">
        <f>IF(J65&lt;&gt;"LIBSETS_SETTYPE_BATTLEGROUND",IF(J65&lt;&gt;"LIBSETS_SETTYPE_SPECIAL",IF(Z65&lt;&gt;"",VLOOKUP(Z65,'ESO zone constants'!$E$2:$L$4999,8,FALSE),""),""),"")</f>
        <v>108</v>
      </c>
      <c r="Z65" t="str">
        <f>VLOOKUP(O65,'ESO wayshrine node constants'!$A$2:$E$10002,5,FALSE)</f>
        <v>Greenshade</v>
      </c>
      <c r="AA65"/>
      <c r="AB65" s="20" t="s">
        <v>2521</v>
      </c>
      <c r="AC65" t="s">
        <v>4201</v>
      </c>
      <c r="AD65" s="3">
        <f>IF(J65&lt;&gt;"LIBSETS_SETTYPE_BATTLEGROUND",IF(J65&lt;&gt;"LIBSETS_SETTYPE_SPECIAL",IF(AE65&lt;&gt;"",VLOOKUP(AE65,'ESO zone constants'!$E$2:$L$4999,8,FALSE),""),""),"")</f>
        <v>117</v>
      </c>
      <c r="AE65" t="str">
        <f>VLOOKUP(P65,'ESO wayshrine node constants'!$A$2:$E$10002,5,FALSE)</f>
        <v>Shadowfen</v>
      </c>
      <c r="AF65" s="20" t="s">
        <v>2521</v>
      </c>
      <c r="AG65" t="s">
        <v>4201</v>
      </c>
      <c r="AH65" s="3" t="str">
        <f>IF(J65&lt;&gt;"LIBSETS_SETTYPE_BATTLEGROUND",IF(J65&lt;&gt;"LIBSETS_SETTYPE_SPECIAL",IF(AI65&lt;&gt;"",VLOOKUP(AI65,'ESO zone constants'!$E$2:$L$4999,8,FALSE),""),""),"")</f>
        <v/>
      </c>
      <c r="AJ65" s="20" t="s">
        <v>2521</v>
      </c>
      <c r="AK65" t="s">
        <v>4201</v>
      </c>
      <c r="AL65" s="3" t="str">
        <f>IF(J65&lt;&gt;"LIBSETS_SETTYPE_BATTLEGROUND",IF(J65&lt;&gt;"LIBSETS_SETTYPE_SPECIAL",IF(AM65&lt;&gt;"",VLOOKUP(AM65,'ESO zone constants'!$E$2:$L$4999,8,FALSE),""),""),"")</f>
        <v/>
      </c>
      <c r="AN65" s="20" t="s">
        <v>2521</v>
      </c>
      <c r="AO65" t="s">
        <v>4201</v>
      </c>
      <c r="AP65" s="3" t="str">
        <f>IF(J65&lt;&gt;"LIBSETS_SETTYPE_BATTLEGROUND",IF(J65&lt;&gt;"LIBSETS_SETTYPE_SPECIAL",IF(AQ65&lt;&gt;"",VLOOKUP(AQ65,'ESO zone constants'!$E$2:$L$4999,8,FALSE),""),""),"")</f>
        <v/>
      </c>
      <c r="AR65" s="20" t="s">
        <v>2521</v>
      </c>
      <c r="AS65" t="s">
        <v>4201</v>
      </c>
      <c r="AT65" s="25" t="str">
        <f t="shared" si="1"/>
        <v>[41] = {wayshrines={82,151,78,}, traitsNeeded=4, dlcId=DLC_BASE_GAME</v>
      </c>
      <c r="AU65" s="25" t="str">
        <f t="shared" si="2"/>
        <v>, zoneIds={20,108,117}, veteran=false</v>
      </c>
      <c r="AV65" s="25" t="str">
        <f t="shared" si="5"/>
        <v>, setType=LIBSETS_SETTYPE_CRAFTED},</v>
      </c>
      <c r="AW65" s="25" t="str">
        <f t="shared" si="4"/>
        <v xml:space="preserve"> --Whitestrake's Retribution / Weißplankes Vergeltung    [Rivenspire, Greenshade, Shadowfen]</v>
      </c>
    </row>
    <row r="66" spans="1:49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6">A66</f>
        <v>43</v>
      </c>
      <c r="J66" s="8" t="s">
        <v>4247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3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W66" s="20"/>
      <c r="X66"/>
      <c r="Y66" s="3">
        <f>IF(J66&lt;&gt;"LIBSETS_SETTYPE_BATTLEGROUND",IF(J66&lt;&gt;"LIBSETS_SETTYPE_SPECIAL",IF(Z66&lt;&gt;"",VLOOKUP(Z66,'ESO zone constants'!$E$2:$L$4999,8,FALSE),""),""),"")</f>
        <v>383</v>
      </c>
      <c r="Z66" t="str">
        <f>VLOOKUP(O66,'ESO wayshrine node constants'!$A$2:$E$10002,5,FALSE)</f>
        <v>Grahtwood</v>
      </c>
      <c r="AA66"/>
      <c r="AB66" s="20" t="s">
        <v>2521</v>
      </c>
      <c r="AC66" t="s">
        <v>4201</v>
      </c>
      <c r="AD66" s="3">
        <f>IF(J66&lt;&gt;"LIBSETS_SETTYPE_BATTLEGROUND",IF(J66&lt;&gt;"LIBSETS_SETTYPE_SPECIAL",IF(AE66&lt;&gt;"",VLOOKUP(AE66,'ESO zone constants'!$E$2:$L$4999,8,FALSE),""),""),"")</f>
        <v>57</v>
      </c>
      <c r="AE66" t="str">
        <f>VLOOKUP(P66,'ESO wayshrine node constants'!$A$2:$E$10002,5,FALSE)</f>
        <v>Deshaan</v>
      </c>
      <c r="AF66" s="20" t="s">
        <v>2521</v>
      </c>
      <c r="AG66" t="s">
        <v>4201</v>
      </c>
      <c r="AH66" s="3" t="str">
        <f>IF(J66&lt;&gt;"LIBSETS_SETTYPE_BATTLEGROUND",IF(J66&lt;&gt;"LIBSETS_SETTYPE_SPECIAL",IF(AI66&lt;&gt;"",VLOOKUP(AI66,'ESO zone constants'!$E$2:$L$4999,8,FALSE),""),""),"")</f>
        <v/>
      </c>
      <c r="AJ66" s="20" t="s">
        <v>2521</v>
      </c>
      <c r="AK66" t="s">
        <v>4201</v>
      </c>
      <c r="AL66" s="3" t="str">
        <f>IF(J66&lt;&gt;"LIBSETS_SETTYPE_BATTLEGROUND",IF(J66&lt;&gt;"LIBSETS_SETTYPE_SPECIAL",IF(AM66&lt;&gt;"",VLOOKUP(AM66,'ESO zone constants'!$E$2:$L$4999,8,FALSE),""),""),"")</f>
        <v/>
      </c>
      <c r="AN66" s="20" t="s">
        <v>2521</v>
      </c>
      <c r="AO66" t="s">
        <v>4201</v>
      </c>
      <c r="AP66" s="3" t="str">
        <f>IF(J66&lt;&gt;"LIBSETS_SETTYPE_BATTLEGROUND",IF(J66&lt;&gt;"LIBSETS_SETTYPE_SPECIAL",IF(AQ66&lt;&gt;"",VLOOKUP(AQ66,'ESO zone constants'!$E$2:$L$4999,8,FALSE),""),""),"")</f>
        <v/>
      </c>
      <c r="AR66" s="20" t="s">
        <v>2521</v>
      </c>
      <c r="AS66" t="s">
        <v>4201</v>
      </c>
      <c r="AT66" s="25" t="str">
        <f t="shared" ref="AT66:AT129" si="7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dlcId=",IF(T66&lt;&gt;"",T66,"DLC_BASE_GAME")),""),"")</f>
        <v>[43] = {wayshrines={23,164,32,}, traitsNeeded=3, dlcId=DLC_BASE_GAME</v>
      </c>
      <c r="AU66" s="25" t="str">
        <f t="shared" ref="AU66:AU129" si="8">IF(I66&lt;&gt;"Not in the game (anymore)",IF(A66&lt;&gt;"",IF(R66&lt;&gt;"",CONCATENATE(", zoneIds={",R66),"")&amp;IF(Y66&lt;&gt;"",CONCATENATE(",",Y66),"")&amp;IF(AD66&lt;&gt;"",CONCATENATE(",",AD66),"")&amp;IF(AH66&lt;&gt;"",CONCATENATE(",",AH66),"")&amp;IF(AL66&lt;&gt;"",CONCATENATE(",",AL66),"")&amp;IF(AP66&lt;&gt;"",CONCATENATE(",",AP66),"")&amp;IF(R66&lt;&gt;"",CONCATENATE("}",""),"")&amp;IF(OR(L66="true",L66="false",L66&lt;&gt;""), CONCATENATE(", veteran=", L66), ""),""),"")</f>
        <v>, zoneIds={19,383,57}, veteran=false</v>
      </c>
      <c r="AV66" s="25" t="str">
        <f t="shared" si="5"/>
        <v>, setType=LIBSETS_SETTYPE_CRAFTED},</v>
      </c>
      <c r="AW66" s="25" t="str">
        <f t="shared" ref="AW66:AW129" si="9">IF(I66&lt;&gt;"Not in the game (anymore)",IF(C66&lt;&gt;"",CONCATENATE(" --",C66," / ",B66,"   [",IF(S66&lt;&gt;"",S66,""),IF(Z66&lt;&gt;"",", "&amp;Z66,""),IF(AE66&lt;&gt;"",", "&amp;AE66,""),IF(AI66&lt;&gt;"",", "&amp;AI66,""),IF(AM66&lt;&gt;"",", "&amp;AM66,""),IF(AQ66&lt;&gt;"",", "&amp;AQ66,""),"]")),"")</f>
        <v xml:space="preserve"> --Armor of the Seducer / Rüstung der Verführung    [Stormhaven, Grahtwood, Deshaan]</v>
      </c>
    </row>
    <row r="67" spans="1:49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6"/>
        <v>44</v>
      </c>
      <c r="J67" s="8" t="s">
        <v>4247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3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W67" s="20"/>
      <c r="X67"/>
      <c r="Y67" s="3">
        <f>IF(J67&lt;&gt;"LIBSETS_SETTYPE_BATTLEGROUND",IF(J67&lt;&gt;"LIBSETS_SETTYPE_SPECIAL",IF(Z67&lt;&gt;"",VLOOKUP(Z67,'ESO zone constants'!$E$2:$L$4999,8,FALSE),""),""),"")</f>
        <v>58</v>
      </c>
      <c r="Z67" t="str">
        <f>VLOOKUP(O67,'ESO wayshrine node constants'!$A$2:$E$10002,5,FALSE)</f>
        <v>Malabal Tor</v>
      </c>
      <c r="AA67"/>
      <c r="AB67" s="20" t="s">
        <v>2521</v>
      </c>
      <c r="AC67" t="s">
        <v>4201</v>
      </c>
      <c r="AD67" s="3">
        <f>IF(J67&lt;&gt;"LIBSETS_SETTYPE_BATTLEGROUND",IF(J67&lt;&gt;"LIBSETS_SETTYPE_SPECIAL",IF(AE67&lt;&gt;"",VLOOKUP(AE67,'ESO zone constants'!$E$2:$L$4999,8,FALSE),""),""),"")</f>
        <v>101</v>
      </c>
      <c r="AE67" t="str">
        <f>VLOOKUP(P67,'ESO wayshrine node constants'!$A$2:$E$10002,5,FALSE)</f>
        <v>Eastmarch</v>
      </c>
      <c r="AF67" s="20" t="s">
        <v>2521</v>
      </c>
      <c r="AG67" t="s">
        <v>4201</v>
      </c>
      <c r="AH67" s="3" t="str">
        <f>IF(J67&lt;&gt;"LIBSETS_SETTYPE_BATTLEGROUND",IF(J67&lt;&gt;"LIBSETS_SETTYPE_SPECIAL",IF(AI67&lt;&gt;"",VLOOKUP(AI67,'ESO zone constants'!$E$2:$L$4999,8,FALSE),""),""),"")</f>
        <v/>
      </c>
      <c r="AJ67" s="20" t="s">
        <v>2521</v>
      </c>
      <c r="AK67" t="s">
        <v>4201</v>
      </c>
      <c r="AL67" s="3" t="str">
        <f>IF(J67&lt;&gt;"LIBSETS_SETTYPE_BATTLEGROUND",IF(J67&lt;&gt;"LIBSETS_SETTYPE_SPECIAL",IF(AM67&lt;&gt;"",VLOOKUP(AM67,'ESO zone constants'!$E$2:$L$4999,8,FALSE),""),""),"")</f>
        <v/>
      </c>
      <c r="AN67" s="20" t="s">
        <v>2521</v>
      </c>
      <c r="AO67" t="s">
        <v>4201</v>
      </c>
      <c r="AP67" s="3" t="str">
        <f>IF(J67&lt;&gt;"LIBSETS_SETTYPE_BATTLEGROUND",IF(J67&lt;&gt;"LIBSETS_SETTYPE_SPECIAL",IF(AQ67&lt;&gt;"",VLOOKUP(AQ67,'ESO zone constants'!$E$2:$L$4999,8,FALSE),""),""),"")</f>
        <v/>
      </c>
      <c r="AR67" s="20" t="s">
        <v>2521</v>
      </c>
      <c r="AS67" t="s">
        <v>4201</v>
      </c>
      <c r="AT67" s="25" t="str">
        <f t="shared" si="7"/>
        <v>[44] = {wayshrines={58,101,93,}, traitsNeeded=5, dlcId=DLC_BASE_GAME</v>
      </c>
      <c r="AU67" s="25" t="str">
        <f t="shared" si="8"/>
        <v>, zoneIds={104,58,101}, veteran=false</v>
      </c>
      <c r="AV67" s="25" t="str">
        <f t="shared" ref="AV67:AV130" si="10">IF(I67&lt;&gt;"Not in the game (anymore)",IF(A67&lt;&gt;"",", setType="&amp;J67,"")&amp;IF(M67="true",", multiTrialSet=true","")&amp;IF(I67&lt;&gt;"Not in the game (anymore)",IF(V67&lt;&gt;"",", dropMechanic="&amp;V67&amp;IF(V67="LIBSETS_DROP_MECHANIC_MONSTER_NAME",", dropMechanicNames={" &amp; IF(W67&lt;&gt;"","['en']='"&amp;W67&amp;"'","") &amp; IF(X67&lt;&gt;"",", ['de']='" &amp; X67&amp;"'","") &amp; "}",""),""))&amp;"},","")</f>
        <v>, setType=LIBSETS_SETTYPE_CRAFTED},</v>
      </c>
      <c r="AW67" s="25" t="str">
        <f t="shared" si="9"/>
        <v xml:space="preserve"> --Vampire's Kiss / Kuss des Vampirs    [Alik'r Desert, Malabal Tor, Eastmarch]</v>
      </c>
    </row>
    <row r="68" spans="1:49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6"/>
        <v>48</v>
      </c>
      <c r="J68" s="8" t="s">
        <v>4247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3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W68" s="20"/>
      <c r="X68"/>
      <c r="Y68" s="3">
        <f>IF(J68&lt;&gt;"LIBSETS_SETTYPE_BATTLEGROUND",IF(J68&lt;&gt;"LIBSETS_SETTYPE_SPECIAL",IF(Z68&lt;&gt;"",VLOOKUP(Z68,'ESO zone constants'!$E$2:$L$4999,8,FALSE),""),""),"")</f>
        <v>108</v>
      </c>
      <c r="Z68" t="str">
        <f>VLOOKUP(O68,'ESO wayshrine node constants'!$A$2:$E$10002,5,FALSE)</f>
        <v>Greenshade</v>
      </c>
      <c r="AA68"/>
      <c r="AB68" s="20" t="s">
        <v>2521</v>
      </c>
      <c r="AC68" t="s">
        <v>4201</v>
      </c>
      <c r="AD68" s="3">
        <f>IF(J68&lt;&gt;"LIBSETS_SETTYPE_BATTLEGROUND",IF(J68&lt;&gt;"LIBSETS_SETTYPE_SPECIAL",IF(AE68&lt;&gt;"",VLOOKUP(AE68,'ESO zone constants'!$E$2:$L$4999,8,FALSE),""),""),"")</f>
        <v>117</v>
      </c>
      <c r="AE68" t="str">
        <f>VLOOKUP(P68,'ESO wayshrine node constants'!$A$2:$E$10002,5,FALSE)</f>
        <v>Shadowfen</v>
      </c>
      <c r="AF68" s="20" t="s">
        <v>2521</v>
      </c>
      <c r="AG68" t="s">
        <v>4201</v>
      </c>
      <c r="AH68" s="3" t="str">
        <f>IF(J68&lt;&gt;"LIBSETS_SETTYPE_BATTLEGROUND",IF(J68&lt;&gt;"LIBSETS_SETTYPE_SPECIAL",IF(AI68&lt;&gt;"",VLOOKUP(AI68,'ESO zone constants'!$E$2:$L$4999,8,FALSE),""),""),"")</f>
        <v/>
      </c>
      <c r="AJ68" s="20" t="s">
        <v>2521</v>
      </c>
      <c r="AK68" t="s">
        <v>4201</v>
      </c>
      <c r="AL68" s="3" t="str">
        <f>IF(J68&lt;&gt;"LIBSETS_SETTYPE_BATTLEGROUND",IF(J68&lt;&gt;"LIBSETS_SETTYPE_SPECIAL",IF(AM68&lt;&gt;"",VLOOKUP(AM68,'ESO zone constants'!$E$2:$L$4999,8,FALSE),""),""),"")</f>
        <v/>
      </c>
      <c r="AN68" s="20" t="s">
        <v>2521</v>
      </c>
      <c r="AO68" t="s">
        <v>4201</v>
      </c>
      <c r="AP68" s="3" t="str">
        <f>IF(J68&lt;&gt;"LIBSETS_SETTYPE_BATTLEGROUND",IF(J68&lt;&gt;"LIBSETS_SETTYPE_SPECIAL",IF(AQ68&lt;&gt;"",VLOOKUP(AQ68,'ESO zone constants'!$E$2:$L$4999,8,FALSE),""),""),"")</f>
        <v/>
      </c>
      <c r="AR68" s="20" t="s">
        <v>2521</v>
      </c>
      <c r="AS68" t="s">
        <v>4201</v>
      </c>
      <c r="AT68" s="25" t="str">
        <f t="shared" si="7"/>
        <v>[48] = {wayshrines={13,148,48,}, traitsNeeded=4, dlcId=DLC_BASE_GAME</v>
      </c>
      <c r="AU68" s="25" t="str">
        <f t="shared" si="8"/>
        <v>, zoneIds={20,108,117}, veteran=false</v>
      </c>
      <c r="AV68" s="25" t="str">
        <f t="shared" si="10"/>
        <v>, setType=LIBSETS_SETTYPE_CRAFTED},</v>
      </c>
      <c r="AW68" s="25" t="str">
        <f t="shared" si="9"/>
        <v xml:space="preserve"> --Magnus' Gift / Magnus' Gabe   [Rivenspire, Greenshade, Shadowfen]</v>
      </c>
    </row>
    <row r="69" spans="1:49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6"/>
        <v>51</v>
      </c>
      <c r="J69" s="8" t="s">
        <v>4247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3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W69" s="20"/>
      <c r="X69"/>
      <c r="Y69" s="3">
        <f>IF(J69&lt;&gt;"LIBSETS_SETTYPE_BATTLEGROUND",IF(J69&lt;&gt;"LIBSETS_SETTYPE_SPECIAL",IF(Z69&lt;&gt;"",VLOOKUP(Z69,'ESO zone constants'!$E$2:$L$4999,8,FALSE),""),""),"")</f>
        <v>382</v>
      </c>
      <c r="Z69" t="str">
        <f>VLOOKUP(O69,'ESO wayshrine node constants'!$A$2:$E$10002,5,FALSE)</f>
        <v>Reaper's March</v>
      </c>
      <c r="AA69"/>
      <c r="AB69" s="20" t="s">
        <v>2521</v>
      </c>
      <c r="AC69" t="s">
        <v>4201</v>
      </c>
      <c r="AD69" s="3">
        <f>IF(J69&lt;&gt;"LIBSETS_SETTYPE_BATTLEGROUND",IF(J69&lt;&gt;"LIBSETS_SETTYPE_SPECIAL",IF(AE69&lt;&gt;"",VLOOKUP(AE69,'ESO zone constants'!$E$2:$L$4999,8,FALSE),""),""),"")</f>
        <v>103</v>
      </c>
      <c r="AE69" t="str">
        <f>VLOOKUP(P69,'ESO wayshrine node constants'!$A$2:$E$10002,5,FALSE)</f>
        <v>The Rift</v>
      </c>
      <c r="AF69" s="20" t="s">
        <v>2521</v>
      </c>
      <c r="AG69" t="s">
        <v>4201</v>
      </c>
      <c r="AH69" s="3" t="str">
        <f>IF(J69&lt;&gt;"LIBSETS_SETTYPE_BATTLEGROUND",IF(J69&lt;&gt;"LIBSETS_SETTYPE_SPECIAL",IF(AI69&lt;&gt;"",VLOOKUP(AI69,'ESO zone constants'!$E$2:$L$4999,8,FALSE),""),""),"")</f>
        <v/>
      </c>
      <c r="AJ69" s="20" t="s">
        <v>2521</v>
      </c>
      <c r="AK69" t="s">
        <v>4201</v>
      </c>
      <c r="AL69" s="3" t="str">
        <f>IF(J69&lt;&gt;"LIBSETS_SETTYPE_BATTLEGROUND",IF(J69&lt;&gt;"LIBSETS_SETTYPE_SPECIAL",IF(AM69&lt;&gt;"",VLOOKUP(AM69,'ESO zone constants'!$E$2:$L$4999,8,FALSE),""),""),"")</f>
        <v/>
      </c>
      <c r="AN69" s="20" t="s">
        <v>2521</v>
      </c>
      <c r="AO69" t="s">
        <v>4201</v>
      </c>
      <c r="AP69" s="3" t="str">
        <f>IF(J69&lt;&gt;"LIBSETS_SETTYPE_BATTLEGROUND",IF(J69&lt;&gt;"LIBSETS_SETTYPE_SPECIAL",IF(AQ69&lt;&gt;"",VLOOKUP(AQ69,'ESO zone constants'!$E$2:$L$4999,8,FALSE),""),""),"")</f>
        <v/>
      </c>
      <c r="AR69" s="20" t="s">
        <v>2521</v>
      </c>
      <c r="AS69" t="s">
        <v>4201</v>
      </c>
      <c r="AT69" s="25" t="str">
        <f t="shared" si="7"/>
        <v>[51] = {wayshrines={34,156,118,}, traitsNeeded=6, dlcId=DLC_BASE_GAME</v>
      </c>
      <c r="AU69" s="25" t="str">
        <f t="shared" si="8"/>
        <v>, zoneIds={92,382,103}, veteran=false</v>
      </c>
      <c r="AV69" s="25" t="str">
        <f t="shared" si="10"/>
        <v>, setType=LIBSETS_SETTYPE_CRAFTED},</v>
      </c>
      <c r="AW69" s="25" t="str">
        <f t="shared" si="9"/>
        <v xml:space="preserve"> --Night Mother's Gaze / Blick der Mutter der Nacht   [Bangkorai, Reaper's March, The Rift]</v>
      </c>
    </row>
    <row r="70" spans="1:49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6"/>
        <v>54</v>
      </c>
      <c r="J70" s="8" t="s">
        <v>4247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3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W70" s="20"/>
      <c r="X70"/>
      <c r="Y70" s="3">
        <f>IF(J70&lt;&gt;"LIBSETS_SETTYPE_BATTLEGROUND",IF(J70&lt;&gt;"LIBSETS_SETTYPE_SPECIAL",IF(Z70&lt;&gt;"",VLOOKUP(Z70,'ESO zone constants'!$E$2:$L$4999,8,FALSE),""),""),"")</f>
        <v>381</v>
      </c>
      <c r="Z70" t="str">
        <f>VLOOKUP(O70,'ESO wayshrine node constants'!$A$2:$E$10002,5,FALSE)</f>
        <v>Auridon</v>
      </c>
      <c r="AA70"/>
      <c r="AB70" s="20" t="s">
        <v>2521</v>
      </c>
      <c r="AC70" t="s">
        <v>4201</v>
      </c>
      <c r="AD70" s="3">
        <f>IF(J70&lt;&gt;"LIBSETS_SETTYPE_BATTLEGROUND",IF(J70&lt;&gt;"LIBSETS_SETTYPE_SPECIAL",IF(AE70&lt;&gt;"",VLOOKUP(AE70,'ESO zone constants'!$E$2:$L$4999,8,FALSE),""),""),"")</f>
        <v>41</v>
      </c>
      <c r="AE70" t="str">
        <f>VLOOKUP(P70,'ESO wayshrine node constants'!$A$2:$E$10002,5,FALSE)</f>
        <v>Stonefalls</v>
      </c>
      <c r="AF70" s="20" t="s">
        <v>2521</v>
      </c>
      <c r="AG70" t="s">
        <v>4201</v>
      </c>
      <c r="AH70" s="3" t="str">
        <f>IF(J70&lt;&gt;"LIBSETS_SETTYPE_BATTLEGROUND",IF(J70&lt;&gt;"LIBSETS_SETTYPE_SPECIAL",IF(AI70&lt;&gt;"",VLOOKUP(AI70,'ESO zone constants'!$E$2:$L$4999,8,FALSE),""),""),"")</f>
        <v/>
      </c>
      <c r="AJ70" s="20" t="s">
        <v>2521</v>
      </c>
      <c r="AK70" t="s">
        <v>4201</v>
      </c>
      <c r="AL70" s="3" t="str">
        <f>IF(J70&lt;&gt;"LIBSETS_SETTYPE_BATTLEGROUND",IF(J70&lt;&gt;"LIBSETS_SETTYPE_SPECIAL",IF(AM70&lt;&gt;"",VLOOKUP(AM70,'ESO zone constants'!$E$2:$L$4999,8,FALSE),""),""),"")</f>
        <v/>
      </c>
      <c r="AN70" s="20" t="s">
        <v>2521</v>
      </c>
      <c r="AO70" t="s">
        <v>4201</v>
      </c>
      <c r="AP70" s="3" t="str">
        <f>IF(J70&lt;&gt;"LIBSETS_SETTYPE_BATTLEGROUND",IF(J70&lt;&gt;"LIBSETS_SETTYPE_SPECIAL",IF(AQ70&lt;&gt;"",VLOOKUP(AQ70,'ESO zone constants'!$E$2:$L$4999,8,FALSE),""),""),"")</f>
        <v/>
      </c>
      <c r="AR70" s="20" t="s">
        <v>2521</v>
      </c>
      <c r="AS70" t="s">
        <v>4201</v>
      </c>
      <c r="AT70" s="25" t="str">
        <f t="shared" si="7"/>
        <v>[54] = {wayshrines={7,175,77,}, traitsNeeded=2, dlcId=DLC_BASE_GAME</v>
      </c>
      <c r="AU70" s="25" t="str">
        <f t="shared" si="8"/>
        <v>, zoneIds={3,381,41}, veteran=false</v>
      </c>
      <c r="AV70" s="25" t="str">
        <f t="shared" si="10"/>
        <v>, setType=LIBSETS_SETTYPE_CRAFTED},</v>
      </c>
      <c r="AW70" s="25" t="str">
        <f t="shared" si="9"/>
        <v xml:space="preserve"> --Ashen Grip / Aschengriff   [Glenumbra, Auridon, Stonefalls]</v>
      </c>
    </row>
    <row r="71" spans="1:49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6"/>
        <v>73</v>
      </c>
      <c r="J71" s="8" t="s">
        <v>4247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3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W71" s="20"/>
      <c r="X71"/>
      <c r="Y71" s="3">
        <f>IF(J71&lt;&gt;"LIBSETS_SETTYPE_BATTLEGROUND",IF(J71&lt;&gt;"LIBSETS_SETTYPE_SPECIAL",IF(Z71&lt;&gt;"",VLOOKUP(Z71,'ESO zone constants'!$E$2:$L$4999,8,FALSE),""),""),"")</f>
        <v>347</v>
      </c>
      <c r="Z71" t="str">
        <f>VLOOKUP(O71,'ESO wayshrine node constants'!$A$2:$E$10002,5,FALSE)</f>
        <v>Coldharbour</v>
      </c>
      <c r="AA71"/>
      <c r="AB71" s="20" t="s">
        <v>2521</v>
      </c>
      <c r="AC71" t="s">
        <v>4201</v>
      </c>
      <c r="AD71" s="3">
        <f>IF(J71&lt;&gt;"LIBSETS_SETTYPE_BATTLEGROUND",IF(J71&lt;&gt;"LIBSETS_SETTYPE_SPECIAL",IF(AE71&lt;&gt;"",VLOOKUP(AE71,'ESO zone constants'!$E$2:$L$4999,8,FALSE),""),""),"")</f>
        <v>347</v>
      </c>
      <c r="AE71" t="str">
        <f>VLOOKUP(P71,'ESO wayshrine node constants'!$A$2:$E$10002,5,FALSE)</f>
        <v>Coldharbour</v>
      </c>
      <c r="AF71" s="20" t="s">
        <v>2521</v>
      </c>
      <c r="AG71" t="s">
        <v>4201</v>
      </c>
      <c r="AH71" s="3" t="str">
        <f>IF(J71&lt;&gt;"LIBSETS_SETTYPE_BATTLEGROUND",IF(J71&lt;&gt;"LIBSETS_SETTYPE_SPECIAL",IF(AI71&lt;&gt;"",VLOOKUP(AI71,'ESO zone constants'!$E$2:$L$4999,8,FALSE),""),""),"")</f>
        <v/>
      </c>
      <c r="AJ71" s="20" t="s">
        <v>2521</v>
      </c>
      <c r="AK71" t="s">
        <v>4201</v>
      </c>
      <c r="AL71" s="3" t="str">
        <f>IF(J71&lt;&gt;"LIBSETS_SETTYPE_BATTLEGROUND",IF(J71&lt;&gt;"LIBSETS_SETTYPE_SPECIAL",IF(AM71&lt;&gt;"",VLOOKUP(AM71,'ESO zone constants'!$E$2:$L$4999,8,FALSE),""),""),"")</f>
        <v/>
      </c>
      <c r="AN71" s="20" t="s">
        <v>2521</v>
      </c>
      <c r="AO71" t="s">
        <v>4201</v>
      </c>
      <c r="AP71" s="3" t="str">
        <f>IF(J71&lt;&gt;"LIBSETS_SETTYPE_BATTLEGROUND",IF(J71&lt;&gt;"LIBSETS_SETTYPE_SPECIAL",IF(AQ71&lt;&gt;"",VLOOKUP(AQ71,'ESO zone constants'!$E$2:$L$4999,8,FALSE),""),""),"")</f>
        <v/>
      </c>
      <c r="AR71" s="20" t="s">
        <v>2521</v>
      </c>
      <c r="AS71" t="s">
        <v>4201</v>
      </c>
      <c r="AT71" s="25" t="str">
        <f t="shared" si="7"/>
        <v>[73] = {wayshrines={135,135,135,}, traitsNeeded=8, dlcId=DLC_BASE_GAME</v>
      </c>
      <c r="AU71" s="25" t="str">
        <f t="shared" si="8"/>
        <v>, zoneIds={347,347,347}, veteran=false</v>
      </c>
      <c r="AV71" s="25" t="str">
        <f t="shared" si="10"/>
        <v>, setType=LIBSETS_SETTYPE_CRAFTED},</v>
      </c>
      <c r="AW71" s="25" t="str">
        <f t="shared" si="9"/>
        <v xml:space="preserve"> --Oblivion's Foe / Erinnerung   [Coldharbour, Coldharbour, Coldharbour]</v>
      </c>
    </row>
    <row r="72" spans="1:49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6"/>
        <v>74</v>
      </c>
      <c r="J72" s="8" t="s">
        <v>4247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3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W72" s="31"/>
      <c r="X72"/>
      <c r="Y72" s="3">
        <f>IF(J72&lt;&gt;"LIBSETS_SETTYPE_BATTLEGROUND",IF(J72&lt;&gt;"LIBSETS_SETTYPE_SPECIAL",IF(Z72&lt;&gt;"",VLOOKUP(Z72,'ESO zone constants'!$E$2:$L$4999,8,FALSE),""),""),"")</f>
        <v>347</v>
      </c>
      <c r="Z72" t="str">
        <f>VLOOKUP(O72,'ESO wayshrine node constants'!$A$2:$E$10002,5,FALSE)</f>
        <v>Coldharbour</v>
      </c>
      <c r="AA72"/>
      <c r="AB72" s="31" t="s">
        <v>2521</v>
      </c>
      <c r="AC72" t="s">
        <v>4201</v>
      </c>
      <c r="AD72" s="3">
        <f>IF(J72&lt;&gt;"LIBSETS_SETTYPE_BATTLEGROUND",IF(J72&lt;&gt;"LIBSETS_SETTYPE_SPECIAL",IF(AE72&lt;&gt;"",VLOOKUP(AE72,'ESO zone constants'!$E$2:$L$4999,8,FALSE),""),""),"")</f>
        <v>347</v>
      </c>
      <c r="AE72" t="str">
        <f>VLOOKUP(P72,'ESO wayshrine node constants'!$A$2:$E$10002,5,FALSE)</f>
        <v>Coldharbour</v>
      </c>
      <c r="AF72" s="31" t="s">
        <v>2521</v>
      </c>
      <c r="AG72" t="s">
        <v>4201</v>
      </c>
      <c r="AH72" s="3" t="str">
        <f>IF(J72&lt;&gt;"LIBSETS_SETTYPE_BATTLEGROUND",IF(J72&lt;&gt;"LIBSETS_SETTYPE_SPECIAL",IF(AI72&lt;&gt;"",VLOOKUP(AI72,'ESO zone constants'!$E$2:$L$4999,8,FALSE),""),""),"")</f>
        <v/>
      </c>
      <c r="AJ72" s="20" t="s">
        <v>2521</v>
      </c>
      <c r="AK72" t="s">
        <v>4201</v>
      </c>
      <c r="AL72" s="3" t="str">
        <f>IF(J72&lt;&gt;"LIBSETS_SETTYPE_BATTLEGROUND",IF(J72&lt;&gt;"LIBSETS_SETTYPE_SPECIAL",IF(AM72&lt;&gt;"",VLOOKUP(AM72,'ESO zone constants'!$E$2:$L$4999,8,FALSE),""),""),"")</f>
        <v/>
      </c>
      <c r="AN72" s="20" t="s">
        <v>2521</v>
      </c>
      <c r="AO72" t="s">
        <v>4201</v>
      </c>
      <c r="AP72" s="3" t="str">
        <f>IF(J72&lt;&gt;"LIBSETS_SETTYPE_BATTLEGROUND",IF(J72&lt;&gt;"LIBSETS_SETTYPE_SPECIAL",IF(AQ72&lt;&gt;"",VLOOKUP(AQ72,'ESO zone constants'!$E$2:$L$4999,8,FALSE),""),""),"")</f>
        <v/>
      </c>
      <c r="AR72" s="20" t="s">
        <v>2521</v>
      </c>
      <c r="AS72" t="s">
        <v>4201</v>
      </c>
      <c r="AT72" s="25" t="str">
        <f t="shared" si="7"/>
        <v>[74] = {wayshrines={133,133,133,}, traitsNeeded=8, dlcId=DLC_BASE_GAME</v>
      </c>
      <c r="AU72" s="25" t="str">
        <f t="shared" si="8"/>
        <v>, zoneIds={347,347,347}, veteran=false</v>
      </c>
      <c r="AV72" s="25" t="str">
        <f t="shared" si="10"/>
        <v>, setType=LIBSETS_SETTYPE_CRAFTED},</v>
      </c>
      <c r="AW72" s="25" t="str">
        <f t="shared" si="9"/>
        <v xml:space="preserve"> --Spectre's Eye / Schemenauge   [Coldharbour, Coldharbour, Coldharbour]</v>
      </c>
    </row>
    <row r="73" spans="1:49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6"/>
        <v>75</v>
      </c>
      <c r="J73" s="8" t="s">
        <v>4247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3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W73" s="20"/>
      <c r="X73"/>
      <c r="Y73" s="3">
        <f>IF(J73&lt;&gt;"LIBSETS_SETTYPE_BATTLEGROUND",IF(J73&lt;&gt;"LIBSETS_SETTYPE_SPECIAL",IF(Z73&lt;&gt;"",VLOOKUP(Z73,'ESO zone constants'!$E$2:$L$4999,8,FALSE),""),""),"")</f>
        <v>383</v>
      </c>
      <c r="Z73" t="str">
        <f>VLOOKUP(O73,'ESO wayshrine node constants'!$A$2:$E$10002,5,FALSE)</f>
        <v>Grahtwood</v>
      </c>
      <c r="AA73"/>
      <c r="AB73" s="20" t="s">
        <v>2521</v>
      </c>
      <c r="AC73" t="s">
        <v>4201</v>
      </c>
      <c r="AD73" s="3">
        <f>IF(J73&lt;&gt;"LIBSETS_SETTYPE_BATTLEGROUND",IF(J73&lt;&gt;"LIBSETS_SETTYPE_SPECIAL",IF(AE73&lt;&gt;"",VLOOKUP(AE73,'ESO zone constants'!$E$2:$L$4999,8,FALSE),""),""),"")</f>
        <v>57</v>
      </c>
      <c r="AE73" t="str">
        <f>VLOOKUP(P73,'ESO wayshrine node constants'!$A$2:$E$10002,5,FALSE)</f>
        <v>Deshaan</v>
      </c>
      <c r="AF73" s="20" t="s">
        <v>2521</v>
      </c>
      <c r="AG73" t="s">
        <v>4201</v>
      </c>
      <c r="AH73" s="3" t="str">
        <f>IF(J73&lt;&gt;"LIBSETS_SETTYPE_BATTLEGROUND",IF(J73&lt;&gt;"LIBSETS_SETTYPE_SPECIAL",IF(AI73&lt;&gt;"",VLOOKUP(AI73,'ESO zone constants'!$E$2:$L$4999,8,FALSE),""),""),"")</f>
        <v/>
      </c>
      <c r="AJ73" s="20" t="s">
        <v>2521</v>
      </c>
      <c r="AK73" t="s">
        <v>4201</v>
      </c>
      <c r="AL73" s="3" t="str">
        <f>IF(J73&lt;&gt;"LIBSETS_SETTYPE_BATTLEGROUND",IF(J73&lt;&gt;"LIBSETS_SETTYPE_SPECIAL",IF(AM73&lt;&gt;"",VLOOKUP(AM73,'ESO zone constants'!$E$2:$L$4999,8,FALSE),""),""),"")</f>
        <v/>
      </c>
      <c r="AN73" s="20" t="s">
        <v>2521</v>
      </c>
      <c r="AO73" t="s">
        <v>4201</v>
      </c>
      <c r="AP73" s="3" t="str">
        <f>IF(J73&lt;&gt;"LIBSETS_SETTYPE_BATTLEGROUND",IF(J73&lt;&gt;"LIBSETS_SETTYPE_SPECIAL",IF(AQ73&lt;&gt;"",VLOOKUP(AQ73,'ESO zone constants'!$E$2:$L$4999,8,FALSE),""),""),"")</f>
        <v/>
      </c>
      <c r="AR73" s="20" t="s">
        <v>2521</v>
      </c>
      <c r="AS73" t="s">
        <v>4201</v>
      </c>
      <c r="AT73" s="25" t="str">
        <f t="shared" si="7"/>
        <v>[75] = {wayshrines={19,165,24,}, traitsNeeded=3, dlcId=DLC_BASE_GAME</v>
      </c>
      <c r="AU73" s="25" t="str">
        <f t="shared" si="8"/>
        <v>, zoneIds={19,383,57}, veteran=false</v>
      </c>
      <c r="AV73" s="25" t="str">
        <f t="shared" si="10"/>
        <v>, setType=LIBSETS_SETTYPE_CRAFTED},</v>
      </c>
      <c r="AW73" s="25" t="str">
        <f t="shared" si="9"/>
        <v xml:space="preserve"> --Torug's Pact / Torugs Pakt   [Stormhaven, Grahtwood, Deshaan]</v>
      </c>
    </row>
    <row r="74" spans="1:49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6"/>
        <v>78</v>
      </c>
      <c r="J74" s="8" t="s">
        <v>4247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3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W74" s="20"/>
      <c r="X74"/>
      <c r="Y74" s="3">
        <f>IF(J74&lt;&gt;"LIBSETS_SETTYPE_BATTLEGROUND",IF(J74&lt;&gt;"LIBSETS_SETTYPE_SPECIAL",IF(Z74&lt;&gt;"",VLOOKUP(Z74,'ESO zone constants'!$E$2:$L$4999,8,FALSE),""),""),"")</f>
        <v>108</v>
      </c>
      <c r="Z74" t="str">
        <f>VLOOKUP(O74,'ESO wayshrine node constants'!$A$2:$E$10002,5,FALSE)</f>
        <v>Greenshade</v>
      </c>
      <c r="AA74"/>
      <c r="AB74" s="20" t="s">
        <v>2521</v>
      </c>
      <c r="AC74" t="s">
        <v>4201</v>
      </c>
      <c r="AD74" s="3">
        <f>IF(J74&lt;&gt;"LIBSETS_SETTYPE_BATTLEGROUND",IF(J74&lt;&gt;"LIBSETS_SETTYPE_SPECIAL",IF(AE74&lt;&gt;"",VLOOKUP(AE74,'ESO zone constants'!$E$2:$L$4999,8,FALSE),""),""),"")</f>
        <v>117</v>
      </c>
      <c r="AE74" t="str">
        <f>VLOOKUP(P74,'ESO wayshrine node constants'!$A$2:$E$10002,5,FALSE)</f>
        <v>Shadowfen</v>
      </c>
      <c r="AF74" s="20" t="s">
        <v>2521</v>
      </c>
      <c r="AG74" t="s">
        <v>4201</v>
      </c>
      <c r="AH74" s="3" t="str">
        <f>IF(J74&lt;&gt;"LIBSETS_SETTYPE_BATTLEGROUND",IF(J74&lt;&gt;"LIBSETS_SETTYPE_SPECIAL",IF(AI74&lt;&gt;"",VLOOKUP(AI74,'ESO zone constants'!$E$2:$L$4999,8,FALSE),""),""),"")</f>
        <v/>
      </c>
      <c r="AJ74" s="20" t="s">
        <v>2521</v>
      </c>
      <c r="AK74" t="s">
        <v>4201</v>
      </c>
      <c r="AL74" s="3" t="str">
        <f>IF(J74&lt;&gt;"LIBSETS_SETTYPE_BATTLEGROUND",IF(J74&lt;&gt;"LIBSETS_SETTYPE_SPECIAL",IF(AM74&lt;&gt;"",VLOOKUP(AM74,'ESO zone constants'!$E$2:$L$4999,8,FALSE),""),""),"")</f>
        <v/>
      </c>
      <c r="AN74" s="20" t="s">
        <v>2521</v>
      </c>
      <c r="AO74" t="s">
        <v>4201</v>
      </c>
      <c r="AP74" s="3" t="str">
        <f>IF(J74&lt;&gt;"LIBSETS_SETTYPE_BATTLEGROUND",IF(J74&lt;&gt;"LIBSETS_SETTYPE_SPECIAL",IF(AQ74&lt;&gt;"",VLOOKUP(AQ74,'ESO zone constants'!$E$2:$L$4999,8,FALSE),""),""),"")</f>
        <v/>
      </c>
      <c r="AR74" s="20" t="s">
        <v>2521</v>
      </c>
      <c r="AS74" t="s">
        <v>4201</v>
      </c>
      <c r="AT74" s="25" t="str">
        <f t="shared" si="7"/>
        <v>[78] = {wayshrines={9,154,51,}, traitsNeeded=4, dlcId=DLC_BASE_GAME</v>
      </c>
      <c r="AU74" s="25" t="str">
        <f t="shared" si="8"/>
        <v>, zoneIds={20,108,117}, veteran=false</v>
      </c>
      <c r="AV74" s="25" t="str">
        <f t="shared" si="10"/>
        <v>, setType=LIBSETS_SETTYPE_CRAFTED},</v>
      </c>
      <c r="AW74" s="25" t="str">
        <f t="shared" si="9"/>
        <v xml:space="preserve"> --Hist Bark / Histrinde   [Rivenspire, Greenshade, Shadowfen]</v>
      </c>
    </row>
    <row r="75" spans="1:49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6"/>
        <v>79</v>
      </c>
      <c r="J75" s="8" t="s">
        <v>4247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3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W75" s="20"/>
      <c r="X75"/>
      <c r="Y75" s="3">
        <f>IF(J75&lt;&gt;"LIBSETS_SETTYPE_BATTLEGROUND",IF(J75&lt;&gt;"LIBSETS_SETTYPE_SPECIAL",IF(Z75&lt;&gt;"",VLOOKUP(Z75,'ESO zone constants'!$E$2:$L$4999,8,FALSE),""),""),"")</f>
        <v>382</v>
      </c>
      <c r="Z75" t="str">
        <f>VLOOKUP(O75,'ESO wayshrine node constants'!$A$2:$E$10002,5,FALSE)</f>
        <v>Reaper's March</v>
      </c>
      <c r="AA75"/>
      <c r="AB75" s="20" t="s">
        <v>2521</v>
      </c>
      <c r="AC75" t="s">
        <v>4201</v>
      </c>
      <c r="AD75" s="3">
        <f>IF(J75&lt;&gt;"LIBSETS_SETTYPE_BATTLEGROUND",IF(J75&lt;&gt;"LIBSETS_SETTYPE_SPECIAL",IF(AE75&lt;&gt;"",VLOOKUP(AE75,'ESO zone constants'!$E$2:$L$4999,8,FALSE),""),""),"")</f>
        <v>103</v>
      </c>
      <c r="AE75" t="str">
        <f>VLOOKUP(P75,'ESO wayshrine node constants'!$A$2:$E$10002,5,FALSE)</f>
        <v>The Rift</v>
      </c>
      <c r="AF75" s="20" t="s">
        <v>2521</v>
      </c>
      <c r="AG75" t="s">
        <v>4201</v>
      </c>
      <c r="AH75" s="3" t="str">
        <f>IF(J75&lt;&gt;"LIBSETS_SETTYPE_BATTLEGROUND",IF(J75&lt;&gt;"LIBSETS_SETTYPE_SPECIAL",IF(AI75&lt;&gt;"",VLOOKUP(AI75,'ESO zone constants'!$E$2:$L$4999,8,FALSE),""),""),"")</f>
        <v/>
      </c>
      <c r="AJ75" s="20" t="s">
        <v>2521</v>
      </c>
      <c r="AK75" t="s">
        <v>4201</v>
      </c>
      <c r="AL75" s="3" t="str">
        <f>IF(J75&lt;&gt;"LIBSETS_SETTYPE_BATTLEGROUND",IF(J75&lt;&gt;"LIBSETS_SETTYPE_SPECIAL",IF(AM75&lt;&gt;"",VLOOKUP(AM75,'ESO zone constants'!$E$2:$L$4999,8,FALSE),""),""),"")</f>
        <v/>
      </c>
      <c r="AN75" s="20" t="s">
        <v>2521</v>
      </c>
      <c r="AO75" t="s">
        <v>4201</v>
      </c>
      <c r="AP75" s="3" t="str">
        <f>IF(J75&lt;&gt;"LIBSETS_SETTYPE_BATTLEGROUND",IF(J75&lt;&gt;"LIBSETS_SETTYPE_SPECIAL",IF(AQ75&lt;&gt;"",VLOOKUP(AQ75,'ESO zone constants'!$E$2:$L$4999,8,FALSE),""),""),"")</f>
        <v/>
      </c>
      <c r="AR75" s="20" t="s">
        <v>2521</v>
      </c>
      <c r="AS75" t="s">
        <v>4201</v>
      </c>
      <c r="AT75" s="25" t="str">
        <f t="shared" si="7"/>
        <v>[79] = {wayshrines={35,144,111,}, traitsNeeded=6, dlcId=DLC_BASE_GAME</v>
      </c>
      <c r="AU75" s="25" t="str">
        <f t="shared" si="8"/>
        <v>, zoneIds={92,382,103}, veteran=false</v>
      </c>
      <c r="AV75" s="25" t="str">
        <f t="shared" si="10"/>
        <v>, setType=LIBSETS_SETTYPE_CRAFTED},</v>
      </c>
      <c r="AW75" s="25" t="str">
        <f t="shared" si="9"/>
        <v xml:space="preserve"> --Willow's Path / Weidenpfad   [Bangkorai, Reaper's March, The Rift]</v>
      </c>
    </row>
    <row r="76" spans="1:49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6"/>
        <v>80</v>
      </c>
      <c r="J76" s="8" t="s">
        <v>4247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3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W76" s="20"/>
      <c r="X76"/>
      <c r="Y76" s="3">
        <f>IF(J76&lt;&gt;"LIBSETS_SETTYPE_BATTLEGROUND",IF(J76&lt;&gt;"LIBSETS_SETTYPE_SPECIAL",IF(Z76&lt;&gt;"",VLOOKUP(Z76,'ESO zone constants'!$E$2:$L$4999,8,FALSE),""),""),"")</f>
        <v>382</v>
      </c>
      <c r="Z76" t="str">
        <f>VLOOKUP(O76,'ESO wayshrine node constants'!$A$2:$E$10002,5,FALSE)</f>
        <v>Reaper's March</v>
      </c>
      <c r="AA76"/>
      <c r="AB76" s="20" t="s">
        <v>2521</v>
      </c>
      <c r="AC76" t="s">
        <v>4201</v>
      </c>
      <c r="AD76" s="3">
        <f>IF(J76&lt;&gt;"LIBSETS_SETTYPE_BATTLEGROUND",IF(J76&lt;&gt;"LIBSETS_SETTYPE_SPECIAL",IF(AE76&lt;&gt;"",VLOOKUP(AE76,'ESO zone constants'!$E$2:$L$4999,8,FALSE),""),""),"")</f>
        <v>103</v>
      </c>
      <c r="AE76" t="str">
        <f>VLOOKUP(P76,'ESO wayshrine node constants'!$A$2:$E$10002,5,FALSE)</f>
        <v>The Rift</v>
      </c>
      <c r="AF76" s="20" t="s">
        <v>2521</v>
      </c>
      <c r="AG76" t="s">
        <v>4201</v>
      </c>
      <c r="AH76" s="3" t="str">
        <f>IF(J76&lt;&gt;"LIBSETS_SETTYPE_BATTLEGROUND",IF(J76&lt;&gt;"LIBSETS_SETTYPE_SPECIAL",IF(AI76&lt;&gt;"",VLOOKUP(AI76,'ESO zone constants'!$E$2:$L$4999,8,FALSE),""),""),"")</f>
        <v/>
      </c>
      <c r="AJ76" s="20" t="s">
        <v>2521</v>
      </c>
      <c r="AK76" t="s">
        <v>4201</v>
      </c>
      <c r="AL76" s="3" t="str">
        <f>IF(J76&lt;&gt;"LIBSETS_SETTYPE_BATTLEGROUND",IF(J76&lt;&gt;"LIBSETS_SETTYPE_SPECIAL",IF(AM76&lt;&gt;"",VLOOKUP(AM76,'ESO zone constants'!$E$2:$L$4999,8,FALSE),""),""),"")</f>
        <v/>
      </c>
      <c r="AN76" s="20" t="s">
        <v>2521</v>
      </c>
      <c r="AO76" t="s">
        <v>4201</v>
      </c>
      <c r="AP76" s="3" t="str">
        <f>IF(J76&lt;&gt;"LIBSETS_SETTYPE_BATTLEGROUND",IF(J76&lt;&gt;"LIBSETS_SETTYPE_SPECIAL",IF(AQ76&lt;&gt;"",VLOOKUP(AQ76,'ESO zone constants'!$E$2:$L$4999,8,FALSE),""),""),"")</f>
        <v/>
      </c>
      <c r="AR76" s="20" t="s">
        <v>2521</v>
      </c>
      <c r="AS76" t="s">
        <v>4201</v>
      </c>
      <c r="AT76" s="25" t="str">
        <f t="shared" si="7"/>
        <v>[80] = {wayshrines={39,161,113,}, traitsNeeded=6, dlcId=DLC_BASE_GAME</v>
      </c>
      <c r="AU76" s="25" t="str">
        <f t="shared" si="8"/>
        <v>, zoneIds={92,382,103}, veteran=false</v>
      </c>
      <c r="AV76" s="25" t="str">
        <f t="shared" si="10"/>
        <v>, setType=LIBSETS_SETTYPE_CRAFTED},</v>
      </c>
      <c r="AW76" s="25" t="str">
        <f t="shared" si="9"/>
        <v xml:space="preserve"> --Hunding's Rage / Hundings Zorn   [Bangkorai, Reaper's March, The Rift]</v>
      </c>
    </row>
    <row r="77" spans="1:49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6"/>
        <v>81</v>
      </c>
      <c r="J77" s="8" t="s">
        <v>4247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3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W77" s="31"/>
      <c r="X77"/>
      <c r="Y77" s="3">
        <f>IF(J77&lt;&gt;"LIBSETS_SETTYPE_BATTLEGROUND",IF(J77&lt;&gt;"LIBSETS_SETTYPE_SPECIAL",IF(Z77&lt;&gt;"",VLOOKUP(Z77,'ESO zone constants'!$E$2:$L$4999,8,FALSE),""),""),"")</f>
        <v>58</v>
      </c>
      <c r="Z77" t="str">
        <f>VLOOKUP(O77,'ESO wayshrine node constants'!$A$2:$E$10002,5,FALSE)</f>
        <v>Malabal Tor</v>
      </c>
      <c r="AA77"/>
      <c r="AB77" s="31" t="s">
        <v>2521</v>
      </c>
      <c r="AC77" t="s">
        <v>4201</v>
      </c>
      <c r="AD77" s="3">
        <f>IF(J77&lt;&gt;"LIBSETS_SETTYPE_BATTLEGROUND",IF(J77&lt;&gt;"LIBSETS_SETTYPE_SPECIAL",IF(AE77&lt;&gt;"",VLOOKUP(AE77,'ESO zone constants'!$E$2:$L$4999,8,FALSE),""),""),"")</f>
        <v>101</v>
      </c>
      <c r="AE77" t="str">
        <f>VLOOKUP(P77,'ESO wayshrine node constants'!$A$2:$E$10002,5,FALSE)</f>
        <v>Eastmarch</v>
      </c>
      <c r="AF77" s="31" t="s">
        <v>2521</v>
      </c>
      <c r="AG77" t="s">
        <v>4201</v>
      </c>
      <c r="AH77" s="3" t="str">
        <f>IF(J77&lt;&gt;"LIBSETS_SETTYPE_BATTLEGROUND",IF(J77&lt;&gt;"LIBSETS_SETTYPE_SPECIAL",IF(AI77&lt;&gt;"",VLOOKUP(AI77,'ESO zone constants'!$E$2:$L$4999,8,FALSE),""),""),"")</f>
        <v/>
      </c>
      <c r="AJ77" s="20" t="s">
        <v>2521</v>
      </c>
      <c r="AK77" t="s">
        <v>4201</v>
      </c>
      <c r="AL77" s="3" t="str">
        <f>IF(J77&lt;&gt;"LIBSETS_SETTYPE_BATTLEGROUND",IF(J77&lt;&gt;"LIBSETS_SETTYPE_SPECIAL",IF(AM77&lt;&gt;"",VLOOKUP(AM77,'ESO zone constants'!$E$2:$L$4999,8,FALSE),""),""),"")</f>
        <v/>
      </c>
      <c r="AN77" s="20" t="s">
        <v>2521</v>
      </c>
      <c r="AO77" t="s">
        <v>4201</v>
      </c>
      <c r="AP77" s="3" t="str">
        <f>IF(J77&lt;&gt;"LIBSETS_SETTYPE_BATTLEGROUND",IF(J77&lt;&gt;"LIBSETS_SETTYPE_SPECIAL",IF(AQ77&lt;&gt;"",VLOOKUP(AQ77,'ESO zone constants'!$E$2:$L$4999,8,FALSE),""),""),"")</f>
        <v/>
      </c>
      <c r="AR77" s="20" t="s">
        <v>2521</v>
      </c>
      <c r="AS77" t="s">
        <v>4201</v>
      </c>
      <c r="AT77" s="25" t="str">
        <f t="shared" si="7"/>
        <v>[81] = {wayshrines={137,103,89,}, traitsNeeded=5, dlcId=DLC_BASE_GAME</v>
      </c>
      <c r="AU77" s="25" t="str">
        <f t="shared" si="8"/>
        <v>, zoneIds={104,58,101}, veteran=false</v>
      </c>
      <c r="AV77" s="25" t="str">
        <f t="shared" si="10"/>
        <v>, setType=LIBSETS_SETTYPE_CRAFTED},</v>
      </c>
      <c r="AW77" s="25" t="str">
        <f t="shared" si="9"/>
        <v xml:space="preserve"> --Song of Lamae / Lied der Lamien   [Alik'r Desert, Malabal Tor, Eastmarch]</v>
      </c>
    </row>
    <row r="78" spans="1:49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6"/>
        <v>82</v>
      </c>
      <c r="J78" s="8" t="s">
        <v>4247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3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W78" s="20"/>
      <c r="X78"/>
      <c r="Y78" s="3">
        <f>IF(J78&lt;&gt;"LIBSETS_SETTYPE_BATTLEGROUND",IF(J78&lt;&gt;"LIBSETS_SETTYPE_SPECIAL",IF(Z78&lt;&gt;"",VLOOKUP(Z78,'ESO zone constants'!$E$2:$L$4999,8,FALSE),""),""),"")</f>
        <v>58</v>
      </c>
      <c r="Z78" t="str">
        <f>VLOOKUP(O78,'ESO wayshrine node constants'!$A$2:$E$10002,5,FALSE)</f>
        <v>Malabal Tor</v>
      </c>
      <c r="AA78"/>
      <c r="AB78" s="20" t="s">
        <v>2521</v>
      </c>
      <c r="AC78" t="s">
        <v>4201</v>
      </c>
      <c r="AD78" s="3">
        <f>IF(J78&lt;&gt;"LIBSETS_SETTYPE_BATTLEGROUND",IF(J78&lt;&gt;"LIBSETS_SETTYPE_SPECIAL",IF(AE78&lt;&gt;"",VLOOKUP(AE78,'ESO zone constants'!$E$2:$L$4999,8,FALSE),""),""),"")</f>
        <v>101</v>
      </c>
      <c r="AE78" t="str">
        <f>VLOOKUP(P78,'ESO wayshrine node constants'!$A$2:$E$10002,5,FALSE)</f>
        <v>Eastmarch</v>
      </c>
      <c r="AF78" s="20" t="s">
        <v>2521</v>
      </c>
      <c r="AG78" t="s">
        <v>4201</v>
      </c>
      <c r="AH78" s="3" t="str">
        <f>IF(J78&lt;&gt;"LIBSETS_SETTYPE_BATTLEGROUND",IF(J78&lt;&gt;"LIBSETS_SETTYPE_SPECIAL",IF(AI78&lt;&gt;"",VLOOKUP(AI78,'ESO zone constants'!$E$2:$L$4999,8,FALSE),""),""),"")</f>
        <v/>
      </c>
      <c r="AJ78" s="20" t="s">
        <v>2521</v>
      </c>
      <c r="AK78" t="s">
        <v>4201</v>
      </c>
      <c r="AL78" s="3" t="str">
        <f>IF(J78&lt;&gt;"LIBSETS_SETTYPE_BATTLEGROUND",IF(J78&lt;&gt;"LIBSETS_SETTYPE_SPECIAL",IF(AM78&lt;&gt;"",VLOOKUP(AM78,'ESO zone constants'!$E$2:$L$4999,8,FALSE),""),""),"")</f>
        <v/>
      </c>
      <c r="AN78" s="20" t="s">
        <v>2521</v>
      </c>
      <c r="AO78" t="s">
        <v>4201</v>
      </c>
      <c r="AP78" s="3" t="str">
        <f>IF(J78&lt;&gt;"LIBSETS_SETTYPE_BATTLEGROUND",IF(J78&lt;&gt;"LIBSETS_SETTYPE_SPECIAL",IF(AQ78&lt;&gt;"",VLOOKUP(AQ78,'ESO zone constants'!$E$2:$L$4999,8,FALSE),""),""),"")</f>
        <v/>
      </c>
      <c r="AR78" s="20" t="s">
        <v>2521</v>
      </c>
      <c r="AS78" t="s">
        <v>4201</v>
      </c>
      <c r="AT78" s="25" t="str">
        <f t="shared" si="7"/>
        <v>[82] = {wayshrines={155,105,95,}, traitsNeeded=5, dlcId=DLC_BASE_GAME</v>
      </c>
      <c r="AU78" s="25" t="str">
        <f t="shared" si="8"/>
        <v>, zoneIds={104,58,101}, veteran=false</v>
      </c>
      <c r="AV78" s="25" t="str">
        <f t="shared" si="10"/>
        <v>, setType=LIBSETS_SETTYPE_CRAFTED},</v>
      </c>
      <c r="AW78" s="25" t="str">
        <f t="shared" si="9"/>
        <v xml:space="preserve"> --Alessia's Bulwark / Alessias Bollwerk   [Alik'r Desert, Malabal Tor, Eastmarch]</v>
      </c>
    </row>
    <row r="79" spans="1:49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6"/>
        <v>84</v>
      </c>
      <c r="J79" s="8" t="s">
        <v>4247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3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W79" s="20"/>
      <c r="X79"/>
      <c r="Y79" s="3">
        <f>IF(J79&lt;&gt;"LIBSETS_SETTYPE_BATTLEGROUND",IF(J79&lt;&gt;"LIBSETS_SETTYPE_SPECIAL",IF(Z79&lt;&gt;"",VLOOKUP(Z79,'ESO zone constants'!$E$2:$L$4999,8,FALSE),""),""),"")</f>
        <v>208</v>
      </c>
      <c r="Z79" t="s">
        <v>183</v>
      </c>
      <c r="AA79"/>
      <c r="AB79" s="20" t="s">
        <v>2521</v>
      </c>
      <c r="AC79" t="s">
        <v>4201</v>
      </c>
      <c r="AD79" s="3">
        <f>IF(J79&lt;&gt;"LIBSETS_SETTYPE_BATTLEGROUND",IF(J79&lt;&gt;"LIBSETS_SETTYPE_SPECIAL",IF(AE79&lt;&gt;"",VLOOKUP(AE79,'ESO zone constants'!$E$2:$L$4999,8,FALSE),""),""),"")</f>
        <v>208</v>
      </c>
      <c r="AE79" t="s">
        <v>183</v>
      </c>
      <c r="AF79" s="20" t="s">
        <v>2521</v>
      </c>
      <c r="AG79" t="s">
        <v>4201</v>
      </c>
      <c r="AH79" s="3" t="str">
        <f>IF(J79&lt;&gt;"LIBSETS_SETTYPE_BATTLEGROUND",IF(J79&lt;&gt;"LIBSETS_SETTYPE_SPECIAL",IF(AI79&lt;&gt;"",VLOOKUP(AI79,'ESO zone constants'!$E$2:$L$4999,8,FALSE),""),""),"")</f>
        <v/>
      </c>
      <c r="AJ79" s="20" t="s">
        <v>2521</v>
      </c>
      <c r="AK79" t="s">
        <v>4201</v>
      </c>
      <c r="AL79" s="3" t="str">
        <f>IF(J79&lt;&gt;"LIBSETS_SETTYPE_BATTLEGROUND",IF(J79&lt;&gt;"LIBSETS_SETTYPE_SPECIAL",IF(AM79&lt;&gt;"",VLOOKUP(AM79,'ESO zone constants'!$E$2:$L$4999,8,FALSE),""),""),"")</f>
        <v/>
      </c>
      <c r="AN79" s="20" t="s">
        <v>2521</v>
      </c>
      <c r="AO79" t="s">
        <v>4201</v>
      </c>
      <c r="AP79" s="3" t="str">
        <f>IF(J79&lt;&gt;"LIBSETS_SETTYPE_BATTLEGROUND",IF(J79&lt;&gt;"LIBSETS_SETTYPE_SPECIAL",IF(AQ79&lt;&gt;"",VLOOKUP(AQ79,'ESO zone constants'!$E$2:$L$4999,8,FALSE),""),""),"")</f>
        <v/>
      </c>
      <c r="AR79" s="20" t="s">
        <v>2521</v>
      </c>
      <c r="AS79" t="s">
        <v>4201</v>
      </c>
      <c r="AT79" s="25" t="str">
        <f t="shared" si="7"/>
        <v>[84] = {wayshrines={-2,-2,-2,}, traitsNeeded=8, dlcId=DLC_BASE_GAME</v>
      </c>
      <c r="AU79" s="25" t="str">
        <f t="shared" si="8"/>
        <v>, zoneIds={208,208,208}, veteran=false</v>
      </c>
      <c r="AV79" s="25" t="str">
        <f t="shared" si="10"/>
        <v>, setType=LIBSETS_SETTYPE_CRAFTED},</v>
      </c>
      <c r="AW79" s="25" t="str">
        <f t="shared" si="9"/>
        <v xml:space="preserve"> --Orgnum's Scales / Orgnums Schuppen   [The Earth Forge, The Earth Forge, The Earth Forge]</v>
      </c>
    </row>
    <row r="80" spans="1:49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6"/>
        <v>87</v>
      </c>
      <c r="J80" s="8" t="s">
        <v>4247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3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W80" s="20"/>
      <c r="X80"/>
      <c r="Y80" s="3">
        <f>IF(J80&lt;&gt;"LIBSETS_SETTYPE_BATTLEGROUND",IF(J80&lt;&gt;"LIBSETS_SETTYPE_SPECIAL",IF(Z80&lt;&gt;"",VLOOKUP(Z80,'ESO zone constants'!$E$2:$L$4999,8,FALSE),""),""),"")</f>
        <v>267</v>
      </c>
      <c r="Z80" t="s">
        <v>232</v>
      </c>
      <c r="AA80"/>
      <c r="AB80" s="20" t="s">
        <v>2521</v>
      </c>
      <c r="AC80" t="s">
        <v>4201</v>
      </c>
      <c r="AD80" s="3">
        <f>IF(J80&lt;&gt;"LIBSETS_SETTYPE_BATTLEGROUND",IF(J80&lt;&gt;"LIBSETS_SETTYPE_SPECIAL",IF(AE80&lt;&gt;"",VLOOKUP(AE80,'ESO zone constants'!$E$2:$L$4999,8,FALSE),""),""),"")</f>
        <v>267</v>
      </c>
      <c r="AE80" t="s">
        <v>232</v>
      </c>
      <c r="AF80" s="20" t="s">
        <v>2521</v>
      </c>
      <c r="AG80" t="s">
        <v>4201</v>
      </c>
      <c r="AH80" s="3" t="str">
        <f>IF(J80&lt;&gt;"LIBSETS_SETTYPE_BATTLEGROUND",IF(J80&lt;&gt;"LIBSETS_SETTYPE_SPECIAL",IF(AI80&lt;&gt;"",VLOOKUP(AI80,'ESO zone constants'!$E$2:$L$4999,8,FALSE),""),""),"")</f>
        <v/>
      </c>
      <c r="AJ80" s="20" t="s">
        <v>2521</v>
      </c>
      <c r="AK80" t="s">
        <v>4201</v>
      </c>
      <c r="AL80" s="3" t="str">
        <f>IF(J80&lt;&gt;"LIBSETS_SETTYPE_BATTLEGROUND",IF(J80&lt;&gt;"LIBSETS_SETTYPE_SPECIAL",IF(AM80&lt;&gt;"",VLOOKUP(AM80,'ESO zone constants'!$E$2:$L$4999,8,FALSE),""),""),"")</f>
        <v/>
      </c>
      <c r="AN80" s="20" t="s">
        <v>2521</v>
      </c>
      <c r="AO80" t="s">
        <v>4201</v>
      </c>
      <c r="AP80" s="3" t="str">
        <f>IF(J80&lt;&gt;"LIBSETS_SETTYPE_BATTLEGROUND",IF(J80&lt;&gt;"LIBSETS_SETTYPE_SPECIAL",IF(AQ80&lt;&gt;"",VLOOKUP(AQ80,'ESO zone constants'!$E$2:$L$4999,8,FALSE),""),""),"")</f>
        <v/>
      </c>
      <c r="AR80" s="20" t="s">
        <v>2521</v>
      </c>
      <c r="AS80" t="s">
        <v>4201</v>
      </c>
      <c r="AT80" s="25" t="str">
        <f t="shared" si="7"/>
        <v>[87] = {wayshrines={-1,-1,-1,}, traitsNeeded=8, dlcId=DLC_BASE_GAME</v>
      </c>
      <c r="AU80" s="25" t="str">
        <f t="shared" si="8"/>
        <v>, zoneIds={267,267,267}, veteran=false</v>
      </c>
      <c r="AV80" s="25" t="str">
        <f t="shared" si="10"/>
        <v>, setType=LIBSETS_SETTYPE_CRAFTED},</v>
      </c>
      <c r="AW80" s="25" t="str">
        <f t="shared" si="9"/>
        <v xml:space="preserve"> --Eyes of Mara / Augen von Mara   [Eyevea, Eyevea, Eyevea]</v>
      </c>
    </row>
    <row r="81" spans="1:49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6"/>
        <v>92</v>
      </c>
      <c r="J81" s="8" t="s">
        <v>4247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3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W81" s="20"/>
      <c r="X81"/>
      <c r="Y81" s="3">
        <f>IF(J81&lt;&gt;"LIBSETS_SETTYPE_BATTLEGROUND",IF(J81&lt;&gt;"LIBSETS_SETTYPE_SPECIAL",IF(Z81&lt;&gt;"",VLOOKUP(Z81,'ESO zone constants'!$E$2:$L$4999,8,FALSE),""),""),"")</f>
        <v>208</v>
      </c>
      <c r="Z81" t="s">
        <v>183</v>
      </c>
      <c r="AA81"/>
      <c r="AB81" s="20" t="s">
        <v>2521</v>
      </c>
      <c r="AC81" t="s">
        <v>4201</v>
      </c>
      <c r="AD81" s="3">
        <f>IF(J81&lt;&gt;"LIBSETS_SETTYPE_BATTLEGROUND",IF(J81&lt;&gt;"LIBSETS_SETTYPE_SPECIAL",IF(AE81&lt;&gt;"",VLOOKUP(AE81,'ESO zone constants'!$E$2:$L$4999,8,FALSE),""),""),"")</f>
        <v>208</v>
      </c>
      <c r="AE81" t="s">
        <v>183</v>
      </c>
      <c r="AF81" s="20" t="s">
        <v>2521</v>
      </c>
      <c r="AG81" t="s">
        <v>4201</v>
      </c>
      <c r="AH81" s="3" t="str">
        <f>IF(J81&lt;&gt;"LIBSETS_SETTYPE_BATTLEGROUND",IF(J81&lt;&gt;"LIBSETS_SETTYPE_SPECIAL",IF(AI81&lt;&gt;"",VLOOKUP(AI81,'ESO zone constants'!$E$2:$L$4999,8,FALSE),""),""),"")</f>
        <v/>
      </c>
      <c r="AJ81" s="20" t="s">
        <v>2521</v>
      </c>
      <c r="AK81" t="s">
        <v>4201</v>
      </c>
      <c r="AL81" s="3" t="str">
        <f>IF(J81&lt;&gt;"LIBSETS_SETTYPE_BATTLEGROUND",IF(J81&lt;&gt;"LIBSETS_SETTYPE_SPECIAL",IF(AM81&lt;&gt;"",VLOOKUP(AM81,'ESO zone constants'!$E$2:$L$4999,8,FALSE),""),""),"")</f>
        <v/>
      </c>
      <c r="AN81" s="20" t="s">
        <v>2521</v>
      </c>
      <c r="AO81" t="s">
        <v>4201</v>
      </c>
      <c r="AP81" s="3" t="str">
        <f>IF(J81&lt;&gt;"LIBSETS_SETTYPE_BATTLEGROUND",IF(J81&lt;&gt;"LIBSETS_SETTYPE_SPECIAL",IF(AQ81&lt;&gt;"",VLOOKUP(AQ81,'ESO zone constants'!$E$2:$L$4999,8,FALSE),""),""),"")</f>
        <v/>
      </c>
      <c r="AR81" s="20" t="s">
        <v>2521</v>
      </c>
      <c r="AS81" t="s">
        <v>4201</v>
      </c>
      <c r="AT81" s="25" t="str">
        <f t="shared" si="7"/>
        <v>[92] = {wayshrines={-2,-2,-2,}, traitsNeeded=8, dlcId=DLC_BASE_GAME</v>
      </c>
      <c r="AU81" s="25" t="str">
        <f t="shared" si="8"/>
        <v>, zoneIds={208,208,208}, veteran=false</v>
      </c>
      <c r="AV81" s="25" t="str">
        <f t="shared" si="10"/>
        <v>, setType=LIBSETS_SETTYPE_CRAFTED},</v>
      </c>
      <c r="AW81" s="25" t="str">
        <f t="shared" si="9"/>
        <v xml:space="preserve"> --Kagrenac's Hope / Kagrenacs Hoffnung   [The Earth Forge, The Earth Forge, The Earth Forge]</v>
      </c>
    </row>
    <row r="82" spans="1:49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6"/>
        <v>95</v>
      </c>
      <c r="J82" s="8" t="s">
        <v>4247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3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W82" s="20"/>
      <c r="X82"/>
      <c r="Y82" s="3">
        <f>IF(J82&lt;&gt;"LIBSETS_SETTYPE_BATTLEGROUND",IF(J82&lt;&gt;"LIBSETS_SETTYPE_SPECIAL",IF(Z82&lt;&gt;"",VLOOKUP(Z82,'ESO zone constants'!$E$2:$L$4999,8,FALSE),""),""),"")</f>
        <v>267</v>
      </c>
      <c r="Z82" t="s">
        <v>232</v>
      </c>
      <c r="AA82"/>
      <c r="AB82" s="20" t="s">
        <v>2521</v>
      </c>
      <c r="AC82" t="s">
        <v>4201</v>
      </c>
      <c r="AD82" s="3">
        <f>IF(J82&lt;&gt;"LIBSETS_SETTYPE_BATTLEGROUND",IF(J82&lt;&gt;"LIBSETS_SETTYPE_SPECIAL",IF(AE82&lt;&gt;"",VLOOKUP(AE82,'ESO zone constants'!$E$2:$L$4999,8,FALSE),""),""),"")</f>
        <v>267</v>
      </c>
      <c r="AE82" t="s">
        <v>232</v>
      </c>
      <c r="AF82" s="20" t="s">
        <v>2521</v>
      </c>
      <c r="AG82" t="s">
        <v>4201</v>
      </c>
      <c r="AH82" s="3" t="str">
        <f>IF(J82&lt;&gt;"LIBSETS_SETTYPE_BATTLEGROUND",IF(J82&lt;&gt;"LIBSETS_SETTYPE_SPECIAL",IF(AI82&lt;&gt;"",VLOOKUP(AI82,'ESO zone constants'!$E$2:$L$4999,8,FALSE),""),""),"")</f>
        <v/>
      </c>
      <c r="AJ82" s="20" t="s">
        <v>2521</v>
      </c>
      <c r="AK82" t="s">
        <v>4201</v>
      </c>
      <c r="AL82" s="3" t="str">
        <f>IF(J82&lt;&gt;"LIBSETS_SETTYPE_BATTLEGROUND",IF(J82&lt;&gt;"LIBSETS_SETTYPE_SPECIAL",IF(AM82&lt;&gt;"",VLOOKUP(AM82,'ESO zone constants'!$E$2:$L$4999,8,FALSE),""),""),"")</f>
        <v/>
      </c>
      <c r="AN82" s="20" t="s">
        <v>2521</v>
      </c>
      <c r="AO82" t="s">
        <v>4201</v>
      </c>
      <c r="AP82" s="3" t="str">
        <f>IF(J82&lt;&gt;"LIBSETS_SETTYPE_BATTLEGROUND",IF(J82&lt;&gt;"LIBSETS_SETTYPE_SPECIAL",IF(AQ82&lt;&gt;"",VLOOKUP(AQ82,'ESO zone constants'!$E$2:$L$4999,8,FALSE),""),""),"")</f>
        <v/>
      </c>
      <c r="AR82" s="20" t="s">
        <v>2521</v>
      </c>
      <c r="AS82" t="s">
        <v>4201</v>
      </c>
      <c r="AT82" s="25" t="str">
        <f t="shared" si="7"/>
        <v>[95] = {wayshrines={-1,-1,-1,}, traitsNeeded=8, dlcId=DLC_BASE_GAME</v>
      </c>
      <c r="AU82" s="25" t="str">
        <f t="shared" si="8"/>
        <v>, zoneIds={267,267,267}, veteran=false</v>
      </c>
      <c r="AV82" s="25" t="str">
        <f t="shared" si="10"/>
        <v>, setType=LIBSETS_SETTYPE_CRAFTED},</v>
      </c>
      <c r="AW82" s="25" t="str">
        <f t="shared" si="9"/>
        <v xml:space="preserve"> --Shalidor's Curse / Shalidors Fluch   [Eyevea, Eyevea, Eyevea]</v>
      </c>
    </row>
    <row r="83" spans="1:49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6"/>
        <v>148</v>
      </c>
      <c r="J83" s="8" t="s">
        <v>4247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3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W83" s="20"/>
      <c r="X83"/>
      <c r="Y83" s="3">
        <f>IF(J83&lt;&gt;"LIBSETS_SETTYPE_BATTLEGROUND",IF(J83&lt;&gt;"LIBSETS_SETTYPE_SPECIAL",IF(Z83&lt;&gt;"",VLOOKUP(Z83,'ESO zone constants'!$E$2:$L$4999,8,FALSE),""),""),"")</f>
        <v>888</v>
      </c>
      <c r="Z83" t="str">
        <f>VLOOKUP(O83,'ESO wayshrine node constants'!$A$2:$E$10002,5,FALSE)</f>
        <v>Craglorn</v>
      </c>
      <c r="AA83"/>
      <c r="AB83" s="20" t="s">
        <v>2521</v>
      </c>
      <c r="AC83" t="s">
        <v>4201</v>
      </c>
      <c r="AD83" s="3">
        <f>IF(J83&lt;&gt;"LIBSETS_SETTYPE_BATTLEGROUND",IF(J83&lt;&gt;"LIBSETS_SETTYPE_SPECIAL",IF(AE83&lt;&gt;"",VLOOKUP(AE83,'ESO zone constants'!$E$2:$L$4999,8,FALSE),""),""),"")</f>
        <v>888</v>
      </c>
      <c r="AE83" t="str">
        <f>VLOOKUP(P83,'ESO wayshrine node constants'!$A$2:$E$10002,5,FALSE)</f>
        <v>Craglorn</v>
      </c>
      <c r="AF83" s="20" t="s">
        <v>2521</v>
      </c>
      <c r="AG83" t="s">
        <v>4201</v>
      </c>
      <c r="AH83" s="3" t="str">
        <f>IF(J83&lt;&gt;"LIBSETS_SETTYPE_BATTLEGROUND",IF(J83&lt;&gt;"LIBSETS_SETTYPE_SPECIAL",IF(AI83&lt;&gt;"",VLOOKUP(AI83,'ESO zone constants'!$E$2:$L$4999,8,FALSE),""),""),"")</f>
        <v/>
      </c>
      <c r="AJ83" s="20" t="s">
        <v>2521</v>
      </c>
      <c r="AK83" t="s">
        <v>4201</v>
      </c>
      <c r="AL83" s="3" t="str">
        <f>IF(J83&lt;&gt;"LIBSETS_SETTYPE_BATTLEGROUND",IF(J83&lt;&gt;"LIBSETS_SETTYPE_SPECIAL",IF(AM83&lt;&gt;"",VLOOKUP(AM83,'ESO zone constants'!$E$2:$L$4999,8,FALSE),""),""),"")</f>
        <v/>
      </c>
      <c r="AN83" s="20" t="s">
        <v>2521</v>
      </c>
      <c r="AO83" t="s">
        <v>4201</v>
      </c>
      <c r="AP83" s="3" t="str">
        <f>IF(J83&lt;&gt;"LIBSETS_SETTYPE_BATTLEGROUND",IF(J83&lt;&gt;"LIBSETS_SETTYPE_SPECIAL",IF(AQ83&lt;&gt;"",VLOOKUP(AQ83,'ESO zone constants'!$E$2:$L$4999,8,FALSE),""),""),"")</f>
        <v/>
      </c>
      <c r="AR83" s="20" t="s">
        <v>2521</v>
      </c>
      <c r="AS83" t="s">
        <v>4201</v>
      </c>
      <c r="AT83" s="25" t="str">
        <f t="shared" si="7"/>
        <v>[148] = {wayshrines={217,217,217,}, traitsNeeded=8, dlcId=DLC_BASE_GAME</v>
      </c>
      <c r="AU83" s="25" t="str">
        <f t="shared" si="8"/>
        <v>, zoneIds={888,888,888}, veteran=false</v>
      </c>
      <c r="AV83" s="25" t="str">
        <f t="shared" si="10"/>
        <v>, setType=LIBSETS_SETTYPE_CRAFTED},</v>
      </c>
      <c r="AW83" s="25" t="str">
        <f t="shared" si="9"/>
        <v xml:space="preserve"> --Way of the Arena / Weg der Arena   [Craglorn, Craglorn, Craglorn]</v>
      </c>
    </row>
    <row r="84" spans="1:49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6"/>
        <v>161</v>
      </c>
      <c r="J84" s="8" t="s">
        <v>4247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3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W84" s="20"/>
      <c r="X84"/>
      <c r="Y84" s="3">
        <f>IF(J84&lt;&gt;"LIBSETS_SETTYPE_BATTLEGROUND",IF(J84&lt;&gt;"LIBSETS_SETTYPE_SPECIAL",IF(Z84&lt;&gt;"",VLOOKUP(Z84,'ESO zone constants'!$E$2:$L$4999,8,FALSE),""),""),"")</f>
        <v>888</v>
      </c>
      <c r="Z84" t="str">
        <f>VLOOKUP(O84,'ESO wayshrine node constants'!$A$2:$E$10002,5,FALSE)</f>
        <v>Craglorn</v>
      </c>
      <c r="AA84"/>
      <c r="AB84" s="20" t="s">
        <v>2521</v>
      </c>
      <c r="AC84" t="s">
        <v>4201</v>
      </c>
      <c r="AD84" s="3">
        <f>IF(J84&lt;&gt;"LIBSETS_SETTYPE_BATTLEGROUND",IF(J84&lt;&gt;"LIBSETS_SETTYPE_SPECIAL",IF(AE84&lt;&gt;"",VLOOKUP(AE84,'ESO zone constants'!$E$2:$L$4999,8,FALSE),""),""),"")</f>
        <v>888</v>
      </c>
      <c r="AE84" t="str">
        <f>VLOOKUP(P84,'ESO wayshrine node constants'!$A$2:$E$10002,5,FALSE)</f>
        <v>Craglorn</v>
      </c>
      <c r="AF84" s="20" t="s">
        <v>2521</v>
      </c>
      <c r="AG84" t="s">
        <v>4201</v>
      </c>
      <c r="AH84" s="3" t="str">
        <f>IF(J84&lt;&gt;"LIBSETS_SETTYPE_BATTLEGROUND",IF(J84&lt;&gt;"LIBSETS_SETTYPE_SPECIAL",IF(AI84&lt;&gt;"",VLOOKUP(AI84,'ESO zone constants'!$E$2:$L$4999,8,FALSE),""),""),"")</f>
        <v/>
      </c>
      <c r="AJ84" s="20" t="s">
        <v>2521</v>
      </c>
      <c r="AK84" t="s">
        <v>4201</v>
      </c>
      <c r="AL84" s="3" t="str">
        <f>IF(J84&lt;&gt;"LIBSETS_SETTYPE_BATTLEGROUND",IF(J84&lt;&gt;"LIBSETS_SETTYPE_SPECIAL",IF(AM84&lt;&gt;"",VLOOKUP(AM84,'ESO zone constants'!$E$2:$L$4999,8,FALSE),""),""),"")</f>
        <v/>
      </c>
      <c r="AN84" s="20" t="s">
        <v>2521</v>
      </c>
      <c r="AO84" t="s">
        <v>4201</v>
      </c>
      <c r="AP84" s="3" t="str">
        <f>IF(J84&lt;&gt;"LIBSETS_SETTYPE_BATTLEGROUND",IF(J84&lt;&gt;"LIBSETS_SETTYPE_SPECIAL",IF(AQ84&lt;&gt;"",VLOOKUP(AQ84,'ESO zone constants'!$E$2:$L$4999,8,FALSE),""),""),"")</f>
        <v/>
      </c>
      <c r="AR84" s="20" t="s">
        <v>2521</v>
      </c>
      <c r="AS84" t="s">
        <v>4201</v>
      </c>
      <c r="AT84" s="25" t="str">
        <f t="shared" si="7"/>
        <v>[161] = {wayshrines={234,234,234,}, traitsNeeded=9, dlcId=DLC_BASE_GAME</v>
      </c>
      <c r="AU84" s="25" t="str">
        <f t="shared" si="8"/>
        <v>, zoneIds={888,888,888}, veteran=false</v>
      </c>
      <c r="AV84" s="25" t="str">
        <f t="shared" si="10"/>
        <v>, setType=LIBSETS_SETTYPE_CRAFTED},</v>
      </c>
      <c r="AW84" s="25" t="str">
        <f t="shared" si="9"/>
        <v xml:space="preserve"> --Twice-Born Star / Doppelstern   [Craglorn, Craglorn, Craglorn]</v>
      </c>
    </row>
    <row r="85" spans="1:49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6"/>
        <v>176</v>
      </c>
      <c r="J85" s="8" t="s">
        <v>4247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3" t="str">
        <f>VLOOKUP(R85,'ESO zone constants'!$L$2:$O$9999,4,FALSE)</f>
        <v>DLC_IMPERIAL_CITY</v>
      </c>
      <c r="U85" s="3" t="str">
        <f>VLOOKUP(T85,'LibSets constants'!$B$2:$C$999,2,FALSE)</f>
        <v>Imperial City</v>
      </c>
      <c r="W85" s="20"/>
      <c r="X85"/>
      <c r="Y85" s="3">
        <f>IF(J85&lt;&gt;"LIBSETS_SETTYPE_BATTLEGROUND",IF(J85&lt;&gt;"LIBSETS_SETTYPE_SPECIAL",IF(Z85&lt;&gt;"",VLOOKUP(Z85,'ESO zone constants'!$E$2:$L$4999,8,FALSE),""),""),"")</f>
        <v>584</v>
      </c>
      <c r="Z85" t="str">
        <f>VLOOKUP(O85,'ESO wayshrine node constants'!$A$2:$E$10002,5,FALSE)</f>
        <v>Imperial City</v>
      </c>
      <c r="AA85"/>
      <c r="AB85" s="20" t="s">
        <v>2521</v>
      </c>
      <c r="AC85" t="s">
        <v>4201</v>
      </c>
      <c r="AD85" s="3">
        <f>IF(J85&lt;&gt;"LIBSETS_SETTYPE_BATTLEGROUND",IF(J85&lt;&gt;"LIBSETS_SETTYPE_SPECIAL",IF(AE85&lt;&gt;"",VLOOKUP(AE85,'ESO zone constants'!$E$2:$L$4999,8,FALSE),""),""),"")</f>
        <v>584</v>
      </c>
      <c r="AE85" t="str">
        <f>VLOOKUP(P85,'ESO wayshrine node constants'!$A$2:$E$10002,5,FALSE)</f>
        <v>Imperial City</v>
      </c>
      <c r="AF85" s="20" t="s">
        <v>2521</v>
      </c>
      <c r="AG85" t="s">
        <v>4201</v>
      </c>
      <c r="AH85" s="3" t="str">
        <f>IF(J85&lt;&gt;"LIBSETS_SETTYPE_BATTLEGROUND",IF(J85&lt;&gt;"LIBSETS_SETTYPE_SPECIAL",IF(AI85&lt;&gt;"",VLOOKUP(AI85,'ESO zone constants'!$E$2:$L$4999,8,FALSE),""),""),"")</f>
        <v/>
      </c>
      <c r="AJ85" s="20" t="s">
        <v>2521</v>
      </c>
      <c r="AK85" t="s">
        <v>4201</v>
      </c>
      <c r="AL85" s="3" t="str">
        <f>IF(J85&lt;&gt;"LIBSETS_SETTYPE_BATTLEGROUND",IF(J85&lt;&gt;"LIBSETS_SETTYPE_SPECIAL",IF(AM85&lt;&gt;"",VLOOKUP(AM85,'ESO zone constants'!$E$2:$L$4999,8,FALSE),""),""),"")</f>
        <v/>
      </c>
      <c r="AN85" s="20" t="s">
        <v>2521</v>
      </c>
      <c r="AO85" t="s">
        <v>4201</v>
      </c>
      <c r="AP85" s="3" t="str">
        <f>IF(J85&lt;&gt;"LIBSETS_SETTYPE_BATTLEGROUND",IF(J85&lt;&gt;"LIBSETS_SETTYPE_SPECIAL",IF(AQ85&lt;&gt;"",VLOOKUP(AQ85,'ESO zone constants'!$E$2:$L$4999,8,FALSE),""),""),"")</f>
        <v/>
      </c>
      <c r="AR85" s="20" t="s">
        <v>2521</v>
      </c>
      <c r="AS85" t="s">
        <v>4201</v>
      </c>
      <c r="AT85" s="25" t="str">
        <f t="shared" si="7"/>
        <v>[176] = {wayshrines={199,201,203,}, traitsNeeded=5, dlcId=DLC_IMPERIAL_CITY</v>
      </c>
      <c r="AU85" s="25" t="str">
        <f t="shared" si="8"/>
        <v>, zoneIds={584,584,584}, veteran=false</v>
      </c>
      <c r="AV85" s="25" t="str">
        <f t="shared" si="10"/>
        <v>, setType=LIBSETS_SETTYPE_CRAFTED},</v>
      </c>
      <c r="AW85" s="25" t="str">
        <f t="shared" si="9"/>
        <v xml:space="preserve"> --Noble's Conquest / Adelssieg   [Imperial City, Imperial City, Imperial City]</v>
      </c>
    </row>
    <row r="86" spans="1:49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6"/>
        <v>177</v>
      </c>
      <c r="J86" s="8" t="s">
        <v>4247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3" t="str">
        <f>VLOOKUP(R86,'ESO zone constants'!$L$2:$O$9999,4,FALSE)</f>
        <v>DLC_IMPERIAL_CITY</v>
      </c>
      <c r="U86" s="3" t="str">
        <f>VLOOKUP(T86,'LibSets constants'!$B$2:$C$999,2,FALSE)</f>
        <v>Imperial City</v>
      </c>
      <c r="W86" s="20"/>
      <c r="X86"/>
      <c r="Y86" s="3">
        <f>IF(J86&lt;&gt;"LIBSETS_SETTYPE_BATTLEGROUND",IF(J86&lt;&gt;"LIBSETS_SETTYPE_SPECIAL",IF(Z86&lt;&gt;"",VLOOKUP(Z86,'ESO zone constants'!$E$2:$L$4999,8,FALSE),""),""),"")</f>
        <v>584</v>
      </c>
      <c r="Z86" t="str">
        <f>VLOOKUP(O86,'ESO wayshrine node constants'!$A$2:$E$10002,5,FALSE)</f>
        <v>Imperial City</v>
      </c>
      <c r="AA86"/>
      <c r="AB86" s="20" t="s">
        <v>2521</v>
      </c>
      <c r="AC86" t="s">
        <v>4201</v>
      </c>
      <c r="AD86" s="3">
        <f>IF(J86&lt;&gt;"LIBSETS_SETTYPE_BATTLEGROUND",IF(J86&lt;&gt;"LIBSETS_SETTYPE_SPECIAL",IF(AE86&lt;&gt;"",VLOOKUP(AE86,'ESO zone constants'!$E$2:$L$4999,8,FALSE),""),""),"")</f>
        <v>584</v>
      </c>
      <c r="AE86" t="str">
        <f>VLOOKUP(P86,'ESO wayshrine node constants'!$A$2:$E$10002,5,FALSE)</f>
        <v>Imperial City</v>
      </c>
      <c r="AF86" s="20" t="s">
        <v>2521</v>
      </c>
      <c r="AG86" t="s">
        <v>4201</v>
      </c>
      <c r="AH86" s="3" t="str">
        <f>IF(J86&lt;&gt;"LIBSETS_SETTYPE_BATTLEGROUND",IF(J86&lt;&gt;"LIBSETS_SETTYPE_SPECIAL",IF(AI86&lt;&gt;"",VLOOKUP(AI86,'ESO zone constants'!$E$2:$L$4999,8,FALSE),""),""),"")</f>
        <v/>
      </c>
      <c r="AJ86" s="20" t="s">
        <v>2521</v>
      </c>
      <c r="AK86" t="s">
        <v>4201</v>
      </c>
      <c r="AL86" s="3" t="str">
        <f>IF(J86&lt;&gt;"LIBSETS_SETTYPE_BATTLEGROUND",IF(J86&lt;&gt;"LIBSETS_SETTYPE_SPECIAL",IF(AM86&lt;&gt;"",VLOOKUP(AM86,'ESO zone constants'!$E$2:$L$4999,8,FALSE),""),""),"")</f>
        <v/>
      </c>
      <c r="AN86" s="20" t="s">
        <v>2521</v>
      </c>
      <c r="AO86" t="s">
        <v>4201</v>
      </c>
      <c r="AP86" s="3" t="str">
        <f>IF(J86&lt;&gt;"LIBSETS_SETTYPE_BATTLEGROUND",IF(J86&lt;&gt;"LIBSETS_SETTYPE_SPECIAL",IF(AQ86&lt;&gt;"",VLOOKUP(AQ86,'ESO zone constants'!$E$2:$L$4999,8,FALSE),""),""),"")</f>
        <v/>
      </c>
      <c r="AR86" s="20" t="s">
        <v>2521</v>
      </c>
      <c r="AS86" t="s">
        <v>4201</v>
      </c>
      <c r="AT86" s="25" t="str">
        <f t="shared" si="7"/>
        <v>[177] = {wayshrines={199,201,203,}, traitsNeeded=7, dlcId=DLC_IMPERIAL_CITY</v>
      </c>
      <c r="AU86" s="25" t="str">
        <f t="shared" si="8"/>
        <v>, zoneIds={584,584,584}, veteran=false</v>
      </c>
      <c r="AV86" s="25" t="str">
        <f t="shared" si="10"/>
        <v>, setType=LIBSETS_SETTYPE_CRAFTED},</v>
      </c>
      <c r="AW86" s="25" t="str">
        <f t="shared" si="9"/>
        <v xml:space="preserve"> --Redistributor / Umverteilung   [Imperial City, Imperial City, Imperial City]</v>
      </c>
    </row>
    <row r="87" spans="1:49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6"/>
        <v>178</v>
      </c>
      <c r="J87" s="8" t="s">
        <v>4247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3" t="str">
        <f>VLOOKUP(R87,'ESO zone constants'!$L$2:$O$9999,4,FALSE)</f>
        <v>DLC_IMPERIAL_CITY</v>
      </c>
      <c r="U87" s="3" t="str">
        <f>VLOOKUP(T87,'LibSets constants'!$B$2:$C$999,2,FALSE)</f>
        <v>Imperial City</v>
      </c>
      <c r="W87" s="20"/>
      <c r="X87"/>
      <c r="Y87" s="3">
        <f>IF(J87&lt;&gt;"LIBSETS_SETTYPE_BATTLEGROUND",IF(J87&lt;&gt;"LIBSETS_SETTYPE_SPECIAL",IF(Z87&lt;&gt;"",VLOOKUP(Z87,'ESO zone constants'!$E$2:$L$4999,8,FALSE),""),""),"")</f>
        <v>584</v>
      </c>
      <c r="Z87" t="str">
        <f>VLOOKUP(O87,'ESO wayshrine node constants'!$A$2:$E$10002,5,FALSE)</f>
        <v>Imperial City</v>
      </c>
      <c r="AA87"/>
      <c r="AB87" s="20" t="s">
        <v>2521</v>
      </c>
      <c r="AC87" t="s">
        <v>4201</v>
      </c>
      <c r="AD87" s="3">
        <f>IF(J87&lt;&gt;"LIBSETS_SETTYPE_BATTLEGROUND",IF(J87&lt;&gt;"LIBSETS_SETTYPE_SPECIAL",IF(AE87&lt;&gt;"",VLOOKUP(AE87,'ESO zone constants'!$E$2:$L$4999,8,FALSE),""),""),"")</f>
        <v>584</v>
      </c>
      <c r="AE87" t="str">
        <f>VLOOKUP(P87,'ESO wayshrine node constants'!$A$2:$E$10002,5,FALSE)</f>
        <v>Imperial City</v>
      </c>
      <c r="AF87" s="20" t="s">
        <v>2521</v>
      </c>
      <c r="AG87" t="s">
        <v>4201</v>
      </c>
      <c r="AH87" s="3" t="str">
        <f>IF(J87&lt;&gt;"LIBSETS_SETTYPE_BATTLEGROUND",IF(J87&lt;&gt;"LIBSETS_SETTYPE_SPECIAL",IF(AI87&lt;&gt;"",VLOOKUP(AI87,'ESO zone constants'!$E$2:$L$4999,8,FALSE),""),""),"")</f>
        <v/>
      </c>
      <c r="AJ87" s="20" t="s">
        <v>2521</v>
      </c>
      <c r="AK87" t="s">
        <v>4201</v>
      </c>
      <c r="AL87" s="3" t="str">
        <f>IF(J87&lt;&gt;"LIBSETS_SETTYPE_BATTLEGROUND",IF(J87&lt;&gt;"LIBSETS_SETTYPE_SPECIAL",IF(AM87&lt;&gt;"",VLOOKUP(AM87,'ESO zone constants'!$E$2:$L$4999,8,FALSE),""),""),"")</f>
        <v/>
      </c>
      <c r="AN87" s="20" t="s">
        <v>2521</v>
      </c>
      <c r="AO87" t="s">
        <v>4201</v>
      </c>
      <c r="AP87" s="3" t="str">
        <f>IF(J87&lt;&gt;"LIBSETS_SETTYPE_BATTLEGROUND",IF(J87&lt;&gt;"LIBSETS_SETTYPE_SPECIAL",IF(AQ87&lt;&gt;"",VLOOKUP(AQ87,'ESO zone constants'!$E$2:$L$4999,8,FALSE),""),""),"")</f>
        <v/>
      </c>
      <c r="AR87" s="20" t="s">
        <v>2521</v>
      </c>
      <c r="AS87" t="s">
        <v>4201</v>
      </c>
      <c r="AT87" s="25" t="str">
        <f t="shared" si="7"/>
        <v>[178] = {wayshrines={199,201,203,}, traitsNeeded=9, dlcId=DLC_IMPERIAL_CITY</v>
      </c>
      <c r="AU87" s="25" t="str">
        <f t="shared" si="8"/>
        <v>, zoneIds={584,584,584}, veteran=false</v>
      </c>
      <c r="AV87" s="25" t="str">
        <f t="shared" si="10"/>
        <v>, setType=LIBSETS_SETTYPE_CRAFTED},</v>
      </c>
      <c r="AW87" s="25" t="str">
        <f t="shared" si="9"/>
        <v xml:space="preserve"> --Armor Master / Rüstungsmeister   [Imperial City, Imperial City, Imperial City]</v>
      </c>
    </row>
    <row r="88" spans="1:49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6"/>
        <v>207</v>
      </c>
      <c r="J88" s="8" t="s">
        <v>4247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3" t="str">
        <f>VLOOKUP(R88,'ESO zone constants'!$L$2:$O$9999,4,FALSE)</f>
        <v>DLC_ORSINIUM</v>
      </c>
      <c r="U88" s="3" t="str">
        <f>VLOOKUP(T88,'LibSets constants'!$B$2:$C$999,2,FALSE)</f>
        <v>Orsinium</v>
      </c>
      <c r="W88" s="20"/>
      <c r="X88"/>
      <c r="Y88" s="3">
        <f>IF(J88&lt;&gt;"LIBSETS_SETTYPE_BATTLEGROUND",IF(J88&lt;&gt;"LIBSETS_SETTYPE_SPECIAL",IF(Z88&lt;&gt;"",VLOOKUP(Z88,'ESO zone constants'!$E$2:$L$4999,8,FALSE),""),""),"")</f>
        <v>684</v>
      </c>
      <c r="Z88" t="str">
        <f>VLOOKUP(O88,'ESO wayshrine node constants'!$A$2:$E$10002,5,FALSE)</f>
        <v>Wrothgar</v>
      </c>
      <c r="AA88"/>
      <c r="AB88" s="20" t="s">
        <v>2521</v>
      </c>
      <c r="AC88" t="s">
        <v>4201</v>
      </c>
      <c r="AD88" s="3">
        <f>IF(J88&lt;&gt;"LIBSETS_SETTYPE_BATTLEGROUND",IF(J88&lt;&gt;"LIBSETS_SETTYPE_SPECIAL",IF(AE88&lt;&gt;"",VLOOKUP(AE88,'ESO zone constants'!$E$2:$L$4999,8,FALSE),""),""),"")</f>
        <v>684</v>
      </c>
      <c r="AE88" t="str">
        <f>VLOOKUP(P88,'ESO wayshrine node constants'!$A$2:$E$10002,5,FALSE)</f>
        <v>Wrothgar</v>
      </c>
      <c r="AF88" s="20" t="s">
        <v>2521</v>
      </c>
      <c r="AG88" t="s">
        <v>4201</v>
      </c>
      <c r="AH88" s="3" t="str">
        <f>IF(J88&lt;&gt;"LIBSETS_SETTYPE_BATTLEGROUND",IF(J88&lt;&gt;"LIBSETS_SETTYPE_SPECIAL",IF(AI88&lt;&gt;"",VLOOKUP(AI88,'ESO zone constants'!$E$2:$L$4999,8,FALSE),""),""),"")</f>
        <v/>
      </c>
      <c r="AJ88" s="20" t="s">
        <v>2521</v>
      </c>
      <c r="AK88" t="s">
        <v>4201</v>
      </c>
      <c r="AL88" s="3" t="str">
        <f>IF(J88&lt;&gt;"LIBSETS_SETTYPE_BATTLEGROUND",IF(J88&lt;&gt;"LIBSETS_SETTYPE_SPECIAL",IF(AM88&lt;&gt;"",VLOOKUP(AM88,'ESO zone constants'!$E$2:$L$4999,8,FALSE),""),""),"")</f>
        <v/>
      </c>
      <c r="AN88" s="20" t="s">
        <v>2521</v>
      </c>
      <c r="AO88" t="s">
        <v>4201</v>
      </c>
      <c r="AP88" s="3" t="str">
        <f>IF(J88&lt;&gt;"LIBSETS_SETTYPE_BATTLEGROUND",IF(J88&lt;&gt;"LIBSETS_SETTYPE_SPECIAL",IF(AQ88&lt;&gt;"",VLOOKUP(AQ88,'ESO zone constants'!$E$2:$L$4999,8,FALSE),""),""),"")</f>
        <v/>
      </c>
      <c r="AR88" s="20" t="s">
        <v>2521</v>
      </c>
      <c r="AS88" t="s">
        <v>4201</v>
      </c>
      <c r="AT88" s="25" t="str">
        <f t="shared" si="7"/>
        <v>[207] = {wayshrines={241,241,241,}, traitsNeeded=6, dlcId=DLC_ORSINIUM</v>
      </c>
      <c r="AU88" s="25" t="str">
        <f t="shared" si="8"/>
        <v>, zoneIds={684,684,684}, veteran=false</v>
      </c>
      <c r="AV88" s="25" t="str">
        <f t="shared" si="10"/>
        <v>, setType=LIBSETS_SETTYPE_CRAFTED},</v>
      </c>
      <c r="AW88" s="25" t="str">
        <f t="shared" si="9"/>
        <v xml:space="preserve"> --Law of Julianos / Gesetz von Julianos   [Wrothgar, Wrothgar, Wrothgar]</v>
      </c>
    </row>
    <row r="89" spans="1:49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6"/>
        <v>208</v>
      </c>
      <c r="J89" s="8" t="s">
        <v>4247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3" t="str">
        <f>VLOOKUP(R89,'ESO zone constants'!$L$2:$O$9999,4,FALSE)</f>
        <v>DLC_ORSINIUM</v>
      </c>
      <c r="U89" s="3" t="str">
        <f>VLOOKUP(T89,'LibSets constants'!$B$2:$C$999,2,FALSE)</f>
        <v>Orsinium</v>
      </c>
      <c r="W89" s="20"/>
      <c r="X89"/>
      <c r="Y89" s="3">
        <f>IF(J89&lt;&gt;"LIBSETS_SETTYPE_BATTLEGROUND",IF(J89&lt;&gt;"LIBSETS_SETTYPE_SPECIAL",IF(Z89&lt;&gt;"",VLOOKUP(Z89,'ESO zone constants'!$E$2:$L$4999,8,FALSE),""),""),"")</f>
        <v>684</v>
      </c>
      <c r="Z89" t="str">
        <f>VLOOKUP(O89,'ESO wayshrine node constants'!$A$2:$E$10002,5,FALSE)</f>
        <v>Wrothgar</v>
      </c>
      <c r="AA89"/>
      <c r="AB89" s="20" t="s">
        <v>2521</v>
      </c>
      <c r="AC89" t="s">
        <v>4201</v>
      </c>
      <c r="AD89" s="3">
        <f>IF(J89&lt;&gt;"LIBSETS_SETTYPE_BATTLEGROUND",IF(J89&lt;&gt;"LIBSETS_SETTYPE_SPECIAL",IF(AE89&lt;&gt;"",VLOOKUP(AE89,'ESO zone constants'!$E$2:$L$4999,8,FALSE),""),""),"")</f>
        <v>684</v>
      </c>
      <c r="AE89" t="str">
        <f>VLOOKUP(P89,'ESO wayshrine node constants'!$A$2:$E$10002,5,FALSE)</f>
        <v>Wrothgar</v>
      </c>
      <c r="AF89" s="20" t="s">
        <v>2521</v>
      </c>
      <c r="AG89" t="s">
        <v>4201</v>
      </c>
      <c r="AH89" s="3" t="str">
        <f>IF(J89&lt;&gt;"LIBSETS_SETTYPE_BATTLEGROUND",IF(J89&lt;&gt;"LIBSETS_SETTYPE_SPECIAL",IF(AI89&lt;&gt;"",VLOOKUP(AI89,'ESO zone constants'!$E$2:$L$4999,8,FALSE),""),""),"")</f>
        <v/>
      </c>
      <c r="AJ89" s="20" t="s">
        <v>2521</v>
      </c>
      <c r="AK89" t="s">
        <v>4201</v>
      </c>
      <c r="AL89" s="3" t="str">
        <f>IF(J89&lt;&gt;"LIBSETS_SETTYPE_BATTLEGROUND",IF(J89&lt;&gt;"LIBSETS_SETTYPE_SPECIAL",IF(AM89&lt;&gt;"",VLOOKUP(AM89,'ESO zone constants'!$E$2:$L$4999,8,FALSE),""),""),"")</f>
        <v/>
      </c>
      <c r="AN89" s="20" t="s">
        <v>2521</v>
      </c>
      <c r="AO89" t="s">
        <v>4201</v>
      </c>
      <c r="AP89" s="3" t="str">
        <f>IF(J89&lt;&gt;"LIBSETS_SETTYPE_BATTLEGROUND",IF(J89&lt;&gt;"LIBSETS_SETTYPE_SPECIAL",IF(AQ89&lt;&gt;"",VLOOKUP(AQ89,'ESO zone constants'!$E$2:$L$4999,8,FALSE),""),""),"")</f>
        <v/>
      </c>
      <c r="AR89" s="20" t="s">
        <v>2521</v>
      </c>
      <c r="AS89" t="s">
        <v>4201</v>
      </c>
      <c r="AT89" s="25" t="str">
        <f t="shared" si="7"/>
        <v>[208] = {wayshrines={237,237,237,}, traitsNeeded=3, dlcId=DLC_ORSINIUM</v>
      </c>
      <c r="AU89" s="25" t="str">
        <f t="shared" si="8"/>
        <v>, zoneIds={684,684,684}, veteran=false</v>
      </c>
      <c r="AV89" s="25" t="str">
        <f t="shared" si="10"/>
        <v>, setType=LIBSETS_SETTYPE_CRAFTED},</v>
      </c>
      <c r="AW89" s="25" t="str">
        <f t="shared" si="9"/>
        <v xml:space="preserve"> --Trial by Fire / Feuertaufe   [Wrothgar, Wrothgar, Wrothgar]</v>
      </c>
    </row>
    <row r="90" spans="1:49" s="34" customFormat="1" x14ac:dyDescent="0.25">
      <c r="A90" s="29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0">
        <f t="shared" si="6"/>
        <v>209</v>
      </c>
      <c r="H90" s="15" t="s">
        <v>4237</v>
      </c>
      <c r="I90" s="15" t="s">
        <v>4237</v>
      </c>
      <c r="J90" s="33" t="s">
        <v>4247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0"/>
      <c r="S90" s="15"/>
      <c r="T90" s="23"/>
      <c r="U90" s="3"/>
      <c r="V90" s="43"/>
      <c r="W90" s="15"/>
      <c r="X90" s="15"/>
      <c r="Y90" s="3" t="str">
        <f>IF(J90&lt;&gt;"LIBSETS_SETTYPE_BATTLEGROUND",IF(J90&lt;&gt;"LIBSETS_SETTYPE_SPECIAL",IF(Z90&lt;&gt;"",VLOOKUP(Z90,'ESO zone constants'!$E$2:$L$4999,8,FALSE),""),""),"")</f>
        <v/>
      </c>
      <c r="Z90" s="15"/>
      <c r="AA90" s="15"/>
      <c r="AB90" s="15"/>
      <c r="AC90" s="15"/>
      <c r="AD90" s="3" t="str">
        <f>IF(J90&lt;&gt;"LIBSETS_SETTYPE_BATTLEGROUND",IF(J90&lt;&gt;"LIBSETS_SETTYPE_SPECIAL",IF(AE90&lt;&gt;"",VLOOKUP(AE90,'ESO zone constants'!$E$2:$L$4999,8,FALSE),""),""),"")</f>
        <v/>
      </c>
      <c r="AE90" s="15"/>
      <c r="AF90" s="15"/>
      <c r="AG90" s="15"/>
      <c r="AH90" s="3" t="str">
        <f>IF(J90&lt;&gt;"LIBSETS_SETTYPE_BATTLEGROUND",IF(J90&lt;&gt;"LIBSETS_SETTYPE_SPECIAL",IF(AI90&lt;&gt;"",VLOOKUP(AI90,'ESO zone constants'!$E$2:$L$4999,8,FALSE),""),""),"")</f>
        <v/>
      </c>
      <c r="AI90" s="15"/>
      <c r="AJ90" s="15"/>
      <c r="AK90" s="15"/>
      <c r="AL90" s="3" t="str">
        <f>IF(J90&lt;&gt;"LIBSETS_SETTYPE_BATTLEGROUND",IF(J90&lt;&gt;"LIBSETS_SETTYPE_SPECIAL",IF(AM90&lt;&gt;"",VLOOKUP(AM90,'ESO zone constants'!$E$2:$L$4999,8,FALSE),""),""),"")</f>
        <v/>
      </c>
      <c r="AM90" s="15"/>
      <c r="AN90" s="15"/>
      <c r="AO90" s="15"/>
      <c r="AP90" s="3" t="str">
        <f>IF(J90&lt;&gt;"LIBSETS_SETTYPE_BATTLEGROUND",IF(J90&lt;&gt;"LIBSETS_SETTYPE_SPECIAL",IF(AQ90&lt;&gt;"",VLOOKUP(AQ90,'ESO zone constants'!$E$2:$L$4999,8,FALSE),""),""),"")</f>
        <v/>
      </c>
      <c r="AQ90" s="15"/>
      <c r="AR90" s="15"/>
      <c r="AS90" s="15"/>
      <c r="AT90" s="25" t="str">
        <f t="shared" si="7"/>
        <v/>
      </c>
      <c r="AU90" s="35" t="str">
        <f t="shared" si="8"/>
        <v/>
      </c>
      <c r="AV90" s="25" t="str">
        <f t="shared" si="10"/>
        <v/>
      </c>
      <c r="AW90" s="35" t="str">
        <f t="shared" si="9"/>
        <v/>
      </c>
    </row>
    <row r="91" spans="1:49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6"/>
        <v>219</v>
      </c>
      <c r="J91" s="8" t="s">
        <v>4247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 t="str">
        <f>VLOOKUP(R91,'ESO zone constants'!$L$2:$O$9999,4,FALSE)</f>
        <v>DLC_ORSINIUM</v>
      </c>
      <c r="U91" s="3" t="str">
        <f>VLOOKUP(T91,'LibSets constants'!$B$2:$C$999,2,FALSE)</f>
        <v>Orsinium</v>
      </c>
      <c r="W91" s="20"/>
      <c r="X91"/>
      <c r="Y91" s="3">
        <f>IF(J91&lt;&gt;"LIBSETS_SETTYPE_BATTLEGROUND",IF(J91&lt;&gt;"LIBSETS_SETTYPE_SPECIAL",IF(Z91&lt;&gt;"",VLOOKUP(Z91,'ESO zone constants'!$E$2:$L$4999,8,FALSE),""),""),"")</f>
        <v>684</v>
      </c>
      <c r="Z91" t="str">
        <f>VLOOKUP(O91,'ESO wayshrine node constants'!$A$2:$E$10002,5,FALSE)</f>
        <v>Wrothgar</v>
      </c>
      <c r="AA91"/>
      <c r="AB91" s="20" t="s">
        <v>2521</v>
      </c>
      <c r="AC91" t="s">
        <v>4201</v>
      </c>
      <c r="AD91" s="3">
        <f>IF(J91&lt;&gt;"LIBSETS_SETTYPE_BATTLEGROUND",IF(J91&lt;&gt;"LIBSETS_SETTYPE_SPECIAL",IF(AE91&lt;&gt;"",VLOOKUP(AE91,'ESO zone constants'!$E$2:$L$4999,8,FALSE),""),""),"")</f>
        <v>684</v>
      </c>
      <c r="AE91" t="str">
        <f>VLOOKUP(P91,'ESO wayshrine node constants'!$A$2:$E$10002,5,FALSE)</f>
        <v>Wrothgar</v>
      </c>
      <c r="AF91" s="20" t="s">
        <v>2521</v>
      </c>
      <c r="AG91" t="s">
        <v>4201</v>
      </c>
      <c r="AH91" s="3" t="str">
        <f>IF(J91&lt;&gt;"LIBSETS_SETTYPE_BATTLEGROUND",IF(J91&lt;&gt;"LIBSETS_SETTYPE_SPECIAL",IF(AI91&lt;&gt;"",VLOOKUP(AI91,'ESO zone constants'!$E$2:$L$4999,8,FALSE),""),""),"")</f>
        <v/>
      </c>
      <c r="AJ91" s="20" t="s">
        <v>2521</v>
      </c>
      <c r="AK91" t="s">
        <v>4201</v>
      </c>
      <c r="AL91" s="3" t="str">
        <f>IF(J91&lt;&gt;"LIBSETS_SETTYPE_BATTLEGROUND",IF(J91&lt;&gt;"LIBSETS_SETTYPE_SPECIAL",IF(AM91&lt;&gt;"",VLOOKUP(AM91,'ESO zone constants'!$E$2:$L$4999,8,FALSE),""),""),"")</f>
        <v/>
      </c>
      <c r="AN91" s="20" t="s">
        <v>2521</v>
      </c>
      <c r="AO91" t="s">
        <v>4201</v>
      </c>
      <c r="AP91" s="3" t="str">
        <f>IF(J91&lt;&gt;"LIBSETS_SETTYPE_BATTLEGROUND",IF(J91&lt;&gt;"LIBSETS_SETTYPE_SPECIAL",IF(AQ91&lt;&gt;"",VLOOKUP(AQ91,'ESO zone constants'!$E$2:$L$4999,8,FALSE),""),""),"")</f>
        <v/>
      </c>
      <c r="AR91" s="20" t="s">
        <v>2521</v>
      </c>
      <c r="AS91" t="s">
        <v>4201</v>
      </c>
      <c r="AT91" s="25" t="str">
        <f t="shared" si="7"/>
        <v>[219] = {wayshrines={237,237,237,}, traitsNeeded=9, dlcId=DLC_ORSINIUM</v>
      </c>
      <c r="AU91" s="25" t="str">
        <f t="shared" si="8"/>
        <v>, zoneIds={684,684,684}, veteran=false</v>
      </c>
      <c r="AV91" s="25" t="str">
        <f t="shared" si="10"/>
        <v>, setType=LIBSETS_SETTYPE_CRAFTED},</v>
      </c>
      <c r="AW91" s="25" t="str">
        <f t="shared" si="9"/>
        <v xml:space="preserve"> --Morkuldin / Morkuldin   [Wrothgar, Wrothgar, Wrothgar]</v>
      </c>
    </row>
    <row r="92" spans="1:49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6"/>
        <v>224</v>
      </c>
      <c r="J92" s="8" t="s">
        <v>4247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 t="str">
        <f>VLOOKUP(R92,'ESO zone constants'!$L$2:$O$9999,4,FALSE)</f>
        <v>DLC_THIEVES_GUILD</v>
      </c>
      <c r="U92" s="3" t="str">
        <f>VLOOKUP(T92,'LibSets constants'!$B$2:$C$999,2,FALSE)</f>
        <v>Thieves Guild</v>
      </c>
      <c r="W92" s="31"/>
      <c r="X92"/>
      <c r="Y92" s="3">
        <f>IF(J92&lt;&gt;"LIBSETS_SETTYPE_BATTLEGROUND",IF(J92&lt;&gt;"LIBSETS_SETTYPE_SPECIAL",IF(Z92&lt;&gt;"",VLOOKUP(Z92,'ESO zone constants'!$E$2:$L$4999,8,FALSE),""),""),"")</f>
        <v>816</v>
      </c>
      <c r="Z92" t="str">
        <f>VLOOKUP(O92,'ESO wayshrine node constants'!$A$2:$E$10002,5,FALSE)</f>
        <v>Hew's Bane</v>
      </c>
      <c r="AA92"/>
      <c r="AB92" s="31" t="s">
        <v>2521</v>
      </c>
      <c r="AC92" t="s">
        <v>4201</v>
      </c>
      <c r="AD92" s="3">
        <f>IF(J92&lt;&gt;"LIBSETS_SETTYPE_BATTLEGROUND",IF(J92&lt;&gt;"LIBSETS_SETTYPE_SPECIAL",IF(AE92&lt;&gt;"",VLOOKUP(AE92,'ESO zone constants'!$E$2:$L$4999,8,FALSE),""),""),"")</f>
        <v>816</v>
      </c>
      <c r="AE92" t="str">
        <f>VLOOKUP(P92,'ESO wayshrine node constants'!$A$2:$E$10002,5,FALSE)</f>
        <v>Hew's Bane</v>
      </c>
      <c r="AF92" s="31" t="s">
        <v>2521</v>
      </c>
      <c r="AG92" t="s">
        <v>4201</v>
      </c>
      <c r="AH92" s="3" t="str">
        <f>IF(J92&lt;&gt;"LIBSETS_SETTYPE_BATTLEGROUND",IF(J92&lt;&gt;"LIBSETS_SETTYPE_SPECIAL",IF(AI92&lt;&gt;"",VLOOKUP(AI92,'ESO zone constants'!$E$2:$L$4999,8,FALSE),""),""),"")</f>
        <v/>
      </c>
      <c r="AJ92" s="20" t="s">
        <v>2521</v>
      </c>
      <c r="AK92" t="s">
        <v>4201</v>
      </c>
      <c r="AL92" s="3" t="str">
        <f>IF(J92&lt;&gt;"LIBSETS_SETTYPE_BATTLEGROUND",IF(J92&lt;&gt;"LIBSETS_SETTYPE_SPECIAL",IF(AM92&lt;&gt;"",VLOOKUP(AM92,'ESO zone constants'!$E$2:$L$4999,8,FALSE),""),""),"")</f>
        <v/>
      </c>
      <c r="AN92" s="20" t="s">
        <v>2521</v>
      </c>
      <c r="AO92" t="s">
        <v>4201</v>
      </c>
      <c r="AP92" s="3" t="str">
        <f>IF(J92&lt;&gt;"LIBSETS_SETTYPE_BATTLEGROUND",IF(J92&lt;&gt;"LIBSETS_SETTYPE_SPECIAL",IF(AQ92&lt;&gt;"",VLOOKUP(AQ92,'ESO zone constants'!$E$2:$L$4999,8,FALSE),""),""),"")</f>
        <v/>
      </c>
      <c r="AR92" s="20" t="s">
        <v>2521</v>
      </c>
      <c r="AS92" t="s">
        <v>4201</v>
      </c>
      <c r="AT92" s="25" t="str">
        <f t="shared" si="7"/>
        <v>[224] = {wayshrines={257,257,257,}, traitsNeeded=5, dlcId=DLC_THIEVES_GUILD</v>
      </c>
      <c r="AU92" s="25" t="str">
        <f t="shared" si="8"/>
        <v>, zoneIds={816,816,816}, veteran=false</v>
      </c>
      <c r="AV92" s="25" t="str">
        <f t="shared" si="10"/>
        <v>, setType=LIBSETS_SETTYPE_CRAFTED},</v>
      </c>
      <c r="AW92" s="25" t="str">
        <f t="shared" si="9"/>
        <v xml:space="preserve"> --Tava's Favor / Tavas Gunst   [Hew's Bane, Hew's Bane, Hew's Bane]</v>
      </c>
    </row>
    <row r="93" spans="1:49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6"/>
        <v>225</v>
      </c>
      <c r="J93" s="8" t="s">
        <v>4247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 t="str">
        <f>VLOOKUP(R93,'ESO zone constants'!$L$2:$O$9999,4,FALSE)</f>
        <v>DLC_THIEVES_GUILD</v>
      </c>
      <c r="U93" s="3" t="str">
        <f>VLOOKUP(T93,'LibSets constants'!$B$2:$C$999,2,FALSE)</f>
        <v>Thieves Guild</v>
      </c>
      <c r="W93" s="20"/>
      <c r="X93"/>
      <c r="Y93" s="3">
        <f>IF(J93&lt;&gt;"LIBSETS_SETTYPE_BATTLEGROUND",IF(J93&lt;&gt;"LIBSETS_SETTYPE_SPECIAL",IF(Z93&lt;&gt;"",VLOOKUP(Z93,'ESO zone constants'!$E$2:$L$4999,8,FALSE),""),""),"")</f>
        <v>816</v>
      </c>
      <c r="Z93" t="str">
        <f>VLOOKUP(O93,'ESO wayshrine node constants'!$A$2:$E$10002,5,FALSE)</f>
        <v>Hew's Bane</v>
      </c>
      <c r="AA93"/>
      <c r="AB93" s="20" t="s">
        <v>2521</v>
      </c>
      <c r="AC93" t="s">
        <v>4201</v>
      </c>
      <c r="AD93" s="3">
        <f>IF(J93&lt;&gt;"LIBSETS_SETTYPE_BATTLEGROUND",IF(J93&lt;&gt;"LIBSETS_SETTYPE_SPECIAL",IF(AE93&lt;&gt;"",VLOOKUP(AE93,'ESO zone constants'!$E$2:$L$4999,8,FALSE),""),""),"")</f>
        <v>816</v>
      </c>
      <c r="AE93" t="str">
        <f>VLOOKUP(P93,'ESO wayshrine node constants'!$A$2:$E$10002,5,FALSE)</f>
        <v>Hew's Bane</v>
      </c>
      <c r="AF93" s="20" t="s">
        <v>2521</v>
      </c>
      <c r="AG93" t="s">
        <v>4201</v>
      </c>
      <c r="AH93" s="3" t="str">
        <f>IF(J93&lt;&gt;"LIBSETS_SETTYPE_BATTLEGROUND",IF(J93&lt;&gt;"LIBSETS_SETTYPE_SPECIAL",IF(AI93&lt;&gt;"",VLOOKUP(AI93,'ESO zone constants'!$E$2:$L$4999,8,FALSE),""),""),"")</f>
        <v/>
      </c>
      <c r="AJ93" s="20" t="s">
        <v>2521</v>
      </c>
      <c r="AK93" t="s">
        <v>4201</v>
      </c>
      <c r="AL93" s="3" t="str">
        <f>IF(J93&lt;&gt;"LIBSETS_SETTYPE_BATTLEGROUND",IF(J93&lt;&gt;"LIBSETS_SETTYPE_SPECIAL",IF(AM93&lt;&gt;"",VLOOKUP(AM93,'ESO zone constants'!$E$2:$L$4999,8,FALSE),""),""),"")</f>
        <v/>
      </c>
      <c r="AN93" s="20" t="s">
        <v>2521</v>
      </c>
      <c r="AO93" t="s">
        <v>4201</v>
      </c>
      <c r="AP93" s="3" t="str">
        <f>IF(J93&lt;&gt;"LIBSETS_SETTYPE_BATTLEGROUND",IF(J93&lt;&gt;"LIBSETS_SETTYPE_SPECIAL",IF(AQ93&lt;&gt;"",VLOOKUP(AQ93,'ESO zone constants'!$E$2:$L$4999,8,FALSE),""),""),"")</f>
        <v/>
      </c>
      <c r="AR93" s="20" t="s">
        <v>2521</v>
      </c>
      <c r="AS93" t="s">
        <v>4201</v>
      </c>
      <c r="AT93" s="25" t="str">
        <f t="shared" si="7"/>
        <v>[225] = {wayshrines={257,257,257,}, traitsNeeded=7, dlcId=DLC_THIEVES_GUILD</v>
      </c>
      <c r="AU93" s="25" t="str">
        <f t="shared" si="8"/>
        <v>, zoneIds={816,816,816}, veteran=false</v>
      </c>
      <c r="AV93" s="25" t="str">
        <f t="shared" si="10"/>
        <v>, setType=LIBSETS_SETTYPE_CRAFTED},</v>
      </c>
      <c r="AW93" s="25" t="str">
        <f t="shared" si="9"/>
        <v xml:space="preserve"> --Clever Alchemist / Schlauer Alchemist   [Hew's Bane, Hew's Bane, Hew's Bane]</v>
      </c>
    </row>
    <row r="94" spans="1:49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6"/>
        <v>226</v>
      </c>
      <c r="J94" s="8" t="s">
        <v>4247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 t="str">
        <f>VLOOKUP(R94,'ESO zone constants'!$L$2:$O$9999,4,FALSE)</f>
        <v>DLC_THIEVES_GUILD</v>
      </c>
      <c r="U94" s="3" t="str">
        <f>VLOOKUP(T94,'LibSets constants'!$B$2:$C$999,2,FALSE)</f>
        <v>Thieves Guild</v>
      </c>
      <c r="W94" s="31"/>
      <c r="X94"/>
      <c r="Y94" s="3">
        <f>IF(J94&lt;&gt;"LIBSETS_SETTYPE_BATTLEGROUND",IF(J94&lt;&gt;"LIBSETS_SETTYPE_SPECIAL",IF(Z94&lt;&gt;"",VLOOKUP(Z94,'ESO zone constants'!$E$2:$L$4999,8,FALSE),""),""),"")</f>
        <v>816</v>
      </c>
      <c r="Z94" t="str">
        <f>VLOOKUP(O94,'ESO wayshrine node constants'!$A$2:$E$10002,5,FALSE)</f>
        <v>Hew's Bane</v>
      </c>
      <c r="AA94"/>
      <c r="AB94" s="31" t="s">
        <v>2521</v>
      </c>
      <c r="AC94" t="s">
        <v>4201</v>
      </c>
      <c r="AD94" s="3">
        <f>IF(J94&lt;&gt;"LIBSETS_SETTYPE_BATTLEGROUND",IF(J94&lt;&gt;"LIBSETS_SETTYPE_SPECIAL",IF(AE94&lt;&gt;"",VLOOKUP(AE94,'ESO zone constants'!$E$2:$L$4999,8,FALSE),""),""),"")</f>
        <v>816</v>
      </c>
      <c r="AE94" t="str">
        <f>VLOOKUP(P94,'ESO wayshrine node constants'!$A$2:$E$10002,5,FALSE)</f>
        <v>Hew's Bane</v>
      </c>
      <c r="AF94" s="31" t="s">
        <v>2521</v>
      </c>
      <c r="AG94" t="s">
        <v>4201</v>
      </c>
      <c r="AH94" s="3" t="str">
        <f>IF(J94&lt;&gt;"LIBSETS_SETTYPE_BATTLEGROUND",IF(J94&lt;&gt;"LIBSETS_SETTYPE_SPECIAL",IF(AI94&lt;&gt;"",VLOOKUP(AI94,'ESO zone constants'!$E$2:$L$4999,8,FALSE),""),""),"")</f>
        <v/>
      </c>
      <c r="AJ94" s="20" t="s">
        <v>2521</v>
      </c>
      <c r="AK94" t="s">
        <v>4201</v>
      </c>
      <c r="AL94" s="3" t="str">
        <f>IF(J94&lt;&gt;"LIBSETS_SETTYPE_BATTLEGROUND",IF(J94&lt;&gt;"LIBSETS_SETTYPE_SPECIAL",IF(AM94&lt;&gt;"",VLOOKUP(AM94,'ESO zone constants'!$E$2:$L$4999,8,FALSE),""),""),"")</f>
        <v/>
      </c>
      <c r="AN94" s="20" t="s">
        <v>2521</v>
      </c>
      <c r="AO94" t="s">
        <v>4201</v>
      </c>
      <c r="AP94" s="3" t="str">
        <f>IF(J94&lt;&gt;"LIBSETS_SETTYPE_BATTLEGROUND",IF(J94&lt;&gt;"LIBSETS_SETTYPE_SPECIAL",IF(AQ94&lt;&gt;"",VLOOKUP(AQ94,'ESO zone constants'!$E$2:$L$4999,8,FALSE),""),""),"")</f>
        <v/>
      </c>
      <c r="AR94" s="20" t="s">
        <v>2521</v>
      </c>
      <c r="AS94" t="s">
        <v>4201</v>
      </c>
      <c r="AT94" s="25" t="str">
        <f t="shared" si="7"/>
        <v>[226] = {wayshrines={255,255,255,}, traitsNeeded=9, dlcId=DLC_THIEVES_GUILD</v>
      </c>
      <c r="AU94" s="25" t="str">
        <f t="shared" si="8"/>
        <v>, zoneIds={816,816,816}, veteran=false</v>
      </c>
      <c r="AV94" s="25" t="str">
        <f t="shared" si="10"/>
        <v>, setType=LIBSETS_SETTYPE_CRAFTED},</v>
      </c>
      <c r="AW94" s="25" t="str">
        <f t="shared" si="9"/>
        <v xml:space="preserve"> --Eternal Hunt / Ewige Jagd   [Hew's Bane, Hew's Bane, Hew's Bane]</v>
      </c>
    </row>
    <row r="95" spans="1:49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6"/>
        <v>240</v>
      </c>
      <c r="J95" s="8" t="s">
        <v>4247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W95" s="20"/>
      <c r="X95"/>
      <c r="Y95" s="3">
        <f>IF(J95&lt;&gt;"LIBSETS_SETTYPE_BATTLEGROUND",IF(J95&lt;&gt;"LIBSETS_SETTYPE_SPECIAL",IF(Z95&lt;&gt;"",VLOOKUP(Z95,'ESO zone constants'!$E$2:$L$4999,8,FALSE),""),""),"")</f>
        <v>823</v>
      </c>
      <c r="Z95" t="str">
        <f>VLOOKUP(O95,'ESO wayshrine node constants'!$A$2:$E$10002,5,FALSE)</f>
        <v>Gold Coast</v>
      </c>
      <c r="AA95"/>
      <c r="AB95" s="20" t="s">
        <v>2521</v>
      </c>
      <c r="AC95" t="s">
        <v>4201</v>
      </c>
      <c r="AD95" s="3">
        <f>IF(J95&lt;&gt;"LIBSETS_SETTYPE_BATTLEGROUND",IF(J95&lt;&gt;"LIBSETS_SETTYPE_SPECIAL",IF(AE95&lt;&gt;"",VLOOKUP(AE95,'ESO zone constants'!$E$2:$L$4999,8,FALSE),""),""),"")</f>
        <v>823</v>
      </c>
      <c r="AE95" t="str">
        <f>VLOOKUP(P95,'ESO wayshrine node constants'!$A$2:$E$10002,5,FALSE)</f>
        <v>Gold Coast</v>
      </c>
      <c r="AF95" s="20" t="s">
        <v>2521</v>
      </c>
      <c r="AG95" t="s">
        <v>4201</v>
      </c>
      <c r="AH95" s="3" t="str">
        <f>IF(J95&lt;&gt;"LIBSETS_SETTYPE_BATTLEGROUND",IF(J95&lt;&gt;"LIBSETS_SETTYPE_SPECIAL",IF(AI95&lt;&gt;"",VLOOKUP(AI95,'ESO zone constants'!$E$2:$L$4999,8,FALSE),""),""),"")</f>
        <v/>
      </c>
      <c r="AJ95" s="20" t="s">
        <v>2521</v>
      </c>
      <c r="AK95" t="s">
        <v>4201</v>
      </c>
      <c r="AL95" s="3" t="str">
        <f>IF(J95&lt;&gt;"LIBSETS_SETTYPE_BATTLEGROUND",IF(J95&lt;&gt;"LIBSETS_SETTYPE_SPECIAL",IF(AM95&lt;&gt;"",VLOOKUP(AM95,'ESO zone constants'!$E$2:$L$4999,8,FALSE),""),""),"")</f>
        <v/>
      </c>
      <c r="AN95" s="20" t="s">
        <v>2521</v>
      </c>
      <c r="AO95" t="s">
        <v>4201</v>
      </c>
      <c r="AP95" s="3" t="str">
        <f>IF(J95&lt;&gt;"LIBSETS_SETTYPE_BATTLEGROUND",IF(J95&lt;&gt;"LIBSETS_SETTYPE_SPECIAL",IF(AQ95&lt;&gt;"",VLOOKUP(AQ95,'ESO zone constants'!$E$2:$L$4999,8,FALSE),""),""),"")</f>
        <v/>
      </c>
      <c r="AR95" s="20" t="s">
        <v>2521</v>
      </c>
      <c r="AS95" t="s">
        <v>4201</v>
      </c>
      <c r="AT95" s="25" t="str">
        <f t="shared" si="7"/>
        <v>[240] = {wayshrines={254,254,254,}, traitsNeeded=5, dlcId=DLC_DARK_BROTHERHOOD</v>
      </c>
      <c r="AU95" s="25" t="str">
        <f t="shared" si="8"/>
        <v>, zoneIds={823,823,823}, veteran=false</v>
      </c>
      <c r="AV95" s="25" t="str">
        <f t="shared" si="10"/>
        <v>, setType=LIBSETS_SETTYPE_CRAFTED},</v>
      </c>
      <c r="AW95" s="25" t="str">
        <f t="shared" si="9"/>
        <v xml:space="preserve"> --Kvatch Gladiator / Gladiator von Kvatch   [Gold Coast, Gold Coast, Gold Coast]</v>
      </c>
    </row>
    <row r="96" spans="1:49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6"/>
        <v>241</v>
      </c>
      <c r="J96" s="8" t="s">
        <v>4247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W96" s="20"/>
      <c r="X96"/>
      <c r="Y96" s="3">
        <f>IF(J96&lt;&gt;"LIBSETS_SETTYPE_BATTLEGROUND",IF(J96&lt;&gt;"LIBSETS_SETTYPE_SPECIAL",IF(Z96&lt;&gt;"",VLOOKUP(Z96,'ESO zone constants'!$E$2:$L$4999,8,FALSE),""),""),"")</f>
        <v>823</v>
      </c>
      <c r="Z96" t="str">
        <f>VLOOKUP(O96,'ESO wayshrine node constants'!$A$2:$E$10002,5,FALSE)</f>
        <v>Gold Coast</v>
      </c>
      <c r="AA96"/>
      <c r="AB96" s="20" t="s">
        <v>2521</v>
      </c>
      <c r="AC96" t="s">
        <v>4201</v>
      </c>
      <c r="AD96" s="3">
        <f>IF(J96&lt;&gt;"LIBSETS_SETTYPE_BATTLEGROUND",IF(J96&lt;&gt;"LIBSETS_SETTYPE_SPECIAL",IF(AE96&lt;&gt;"",VLOOKUP(AE96,'ESO zone constants'!$E$2:$L$4999,8,FALSE),""),""),"")</f>
        <v>823</v>
      </c>
      <c r="AE96" t="str">
        <f>VLOOKUP(P96,'ESO wayshrine node constants'!$A$2:$E$10002,5,FALSE)</f>
        <v>Gold Coast</v>
      </c>
      <c r="AF96" s="20" t="s">
        <v>2521</v>
      </c>
      <c r="AG96" t="s">
        <v>4201</v>
      </c>
      <c r="AH96" s="3" t="str">
        <f>IF(J96&lt;&gt;"LIBSETS_SETTYPE_BATTLEGROUND",IF(J96&lt;&gt;"LIBSETS_SETTYPE_SPECIAL",IF(AI96&lt;&gt;"",VLOOKUP(AI96,'ESO zone constants'!$E$2:$L$4999,8,FALSE),""),""),"")</f>
        <v/>
      </c>
      <c r="AJ96" s="20" t="s">
        <v>2521</v>
      </c>
      <c r="AK96" t="s">
        <v>4201</v>
      </c>
      <c r="AL96" s="3" t="str">
        <f>IF(J96&lt;&gt;"LIBSETS_SETTYPE_BATTLEGROUND",IF(J96&lt;&gt;"LIBSETS_SETTYPE_SPECIAL",IF(AM96&lt;&gt;"",VLOOKUP(AM96,'ESO zone constants'!$E$2:$L$4999,8,FALSE),""),""),"")</f>
        <v/>
      </c>
      <c r="AN96" s="20" t="s">
        <v>2521</v>
      </c>
      <c r="AO96" t="s">
        <v>4201</v>
      </c>
      <c r="AP96" s="3" t="str">
        <f>IF(J96&lt;&gt;"LIBSETS_SETTYPE_BATTLEGROUND",IF(J96&lt;&gt;"LIBSETS_SETTYPE_SPECIAL",IF(AQ96&lt;&gt;"",VLOOKUP(AQ96,'ESO zone constants'!$E$2:$L$4999,8,FALSE),""),""),"")</f>
        <v/>
      </c>
      <c r="AR96" s="20" t="s">
        <v>2521</v>
      </c>
      <c r="AS96" t="s">
        <v>4201</v>
      </c>
      <c r="AT96" s="25" t="str">
        <f t="shared" si="7"/>
        <v>[241] = {wayshrines={251,251,251,}, traitsNeeded=7, dlcId=DLC_DARK_BROTHERHOOD</v>
      </c>
      <c r="AU96" s="25" t="str">
        <f t="shared" si="8"/>
        <v>, zoneIds={823,823,823}, veteran=false</v>
      </c>
      <c r="AV96" s="25" t="str">
        <f t="shared" si="10"/>
        <v>, setType=LIBSETS_SETTYPE_CRAFTED},</v>
      </c>
      <c r="AW96" s="25" t="str">
        <f t="shared" si="9"/>
        <v xml:space="preserve"> --Varen's Legacy / Varens Erbe   [Gold Coast, Gold Coast, Gold Coast]</v>
      </c>
    </row>
    <row r="97" spans="1:49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6"/>
        <v>242</v>
      </c>
      <c r="J97" s="8" t="s">
        <v>4247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W97" s="20"/>
      <c r="X97"/>
      <c r="Y97" s="3">
        <f>IF(J97&lt;&gt;"LIBSETS_SETTYPE_BATTLEGROUND",IF(J97&lt;&gt;"LIBSETS_SETTYPE_SPECIAL",IF(Z97&lt;&gt;"",VLOOKUP(Z97,'ESO zone constants'!$E$2:$L$4999,8,FALSE),""),""),"")</f>
        <v>823</v>
      </c>
      <c r="Z97" t="str">
        <f>VLOOKUP(O97,'ESO wayshrine node constants'!$A$2:$E$10002,5,FALSE)</f>
        <v>Gold Coast</v>
      </c>
      <c r="AA97"/>
      <c r="AB97" s="20" t="s">
        <v>2521</v>
      </c>
      <c r="AC97" t="s">
        <v>4201</v>
      </c>
      <c r="AD97" s="3">
        <f>IF(J97&lt;&gt;"LIBSETS_SETTYPE_BATTLEGROUND",IF(J97&lt;&gt;"LIBSETS_SETTYPE_SPECIAL",IF(AE97&lt;&gt;"",VLOOKUP(AE97,'ESO zone constants'!$E$2:$L$4999,8,FALSE),""),""),"")</f>
        <v>823</v>
      </c>
      <c r="AE97" t="str">
        <f>VLOOKUP(P97,'ESO wayshrine node constants'!$A$2:$E$10002,5,FALSE)</f>
        <v>Gold Coast</v>
      </c>
      <c r="AF97" s="20" t="s">
        <v>2521</v>
      </c>
      <c r="AG97" t="s">
        <v>4201</v>
      </c>
      <c r="AH97" s="3" t="str">
        <f>IF(J97&lt;&gt;"LIBSETS_SETTYPE_BATTLEGROUND",IF(J97&lt;&gt;"LIBSETS_SETTYPE_SPECIAL",IF(AI97&lt;&gt;"",VLOOKUP(AI97,'ESO zone constants'!$E$2:$L$4999,8,FALSE),""),""),"")</f>
        <v/>
      </c>
      <c r="AJ97" s="20" t="s">
        <v>2521</v>
      </c>
      <c r="AK97" t="s">
        <v>4201</v>
      </c>
      <c r="AL97" s="3" t="str">
        <f>IF(J97&lt;&gt;"LIBSETS_SETTYPE_BATTLEGROUND",IF(J97&lt;&gt;"LIBSETS_SETTYPE_SPECIAL",IF(AM97&lt;&gt;"",VLOOKUP(AM97,'ESO zone constants'!$E$2:$L$4999,8,FALSE),""),""),"")</f>
        <v/>
      </c>
      <c r="AN97" s="20" t="s">
        <v>2521</v>
      </c>
      <c r="AO97" t="s">
        <v>4201</v>
      </c>
      <c r="AP97" s="3" t="str">
        <f>IF(J97&lt;&gt;"LIBSETS_SETTYPE_BATTLEGROUND",IF(J97&lt;&gt;"LIBSETS_SETTYPE_SPECIAL",IF(AQ97&lt;&gt;"",VLOOKUP(AQ97,'ESO zone constants'!$E$2:$L$4999,8,FALSE),""),""),"")</f>
        <v/>
      </c>
      <c r="AR97" s="20" t="s">
        <v>2521</v>
      </c>
      <c r="AS97" t="s">
        <v>4201</v>
      </c>
      <c r="AT97" s="25" t="str">
        <f t="shared" si="7"/>
        <v>[242] = {wayshrines={254,254,254,}, traitsNeeded=9, dlcId=DLC_DARK_BROTHERHOOD</v>
      </c>
      <c r="AU97" s="25" t="str">
        <f t="shared" si="8"/>
        <v>, zoneIds={823,823,823}, veteran=false</v>
      </c>
      <c r="AV97" s="25" t="str">
        <f t="shared" si="10"/>
        <v>, setType=LIBSETS_SETTYPE_CRAFTED},</v>
      </c>
      <c r="AW97" s="25" t="str">
        <f t="shared" si="9"/>
        <v xml:space="preserve"> --Pelinal's Aptitude / Pelinals Talent   [Gold Coast, Gold Coast, Gold Coast]</v>
      </c>
    </row>
    <row r="98" spans="1:49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6"/>
        <v>323</v>
      </c>
      <c r="J98" s="8" t="s">
        <v>4247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 t="str">
        <f>VLOOKUP(R98,'ESO zone constants'!$L$2:$O$9999,4,FALSE)</f>
        <v>DLC_MORROWIND</v>
      </c>
      <c r="U98" s="3" t="str">
        <f>VLOOKUP(T98,'LibSets constants'!$B$2:$C$999,2,FALSE)</f>
        <v>Morrowind</v>
      </c>
      <c r="W98" s="20"/>
      <c r="X98"/>
      <c r="Y98" s="3">
        <f>IF(J98&lt;&gt;"LIBSETS_SETTYPE_BATTLEGROUND",IF(J98&lt;&gt;"LIBSETS_SETTYPE_SPECIAL",IF(Z98&lt;&gt;"",VLOOKUP(Z98,'ESO zone constants'!$E$2:$L$4999,8,FALSE),""),""),"")</f>
        <v>849</v>
      </c>
      <c r="Z98" t="str">
        <f>VLOOKUP(O98,'ESO wayshrine node constants'!$A$2:$E$10002,5,FALSE)</f>
        <v>Vvardenfell</v>
      </c>
      <c r="AA98"/>
      <c r="AB98" s="20" t="s">
        <v>2521</v>
      </c>
      <c r="AC98" t="s">
        <v>4201</v>
      </c>
      <c r="AD98" s="3">
        <f>IF(J98&lt;&gt;"LIBSETS_SETTYPE_BATTLEGROUND",IF(J98&lt;&gt;"LIBSETS_SETTYPE_SPECIAL",IF(AE98&lt;&gt;"",VLOOKUP(AE98,'ESO zone constants'!$E$2:$L$4999,8,FALSE),""),""),"")</f>
        <v>849</v>
      </c>
      <c r="AE98" t="str">
        <f>VLOOKUP(P98,'ESO wayshrine node constants'!$A$2:$E$10002,5,FALSE)</f>
        <v>Vvardenfell</v>
      </c>
      <c r="AF98" s="20" t="s">
        <v>2521</v>
      </c>
      <c r="AG98" t="s">
        <v>4201</v>
      </c>
      <c r="AH98" s="3" t="str">
        <f>IF(J98&lt;&gt;"LIBSETS_SETTYPE_BATTLEGROUND",IF(J98&lt;&gt;"LIBSETS_SETTYPE_SPECIAL",IF(AI98&lt;&gt;"",VLOOKUP(AI98,'ESO zone constants'!$E$2:$L$4999,8,FALSE),""),""),"")</f>
        <v/>
      </c>
      <c r="AJ98" s="20" t="s">
        <v>2521</v>
      </c>
      <c r="AK98" t="s">
        <v>4201</v>
      </c>
      <c r="AL98" s="3" t="str">
        <f>IF(J98&lt;&gt;"LIBSETS_SETTYPE_BATTLEGROUND",IF(J98&lt;&gt;"LIBSETS_SETTYPE_SPECIAL",IF(AM98&lt;&gt;"",VLOOKUP(AM98,'ESO zone constants'!$E$2:$L$4999,8,FALSE),""),""),"")</f>
        <v/>
      </c>
      <c r="AN98" s="20" t="s">
        <v>2521</v>
      </c>
      <c r="AO98" t="s">
        <v>4201</v>
      </c>
      <c r="AP98" s="3" t="str">
        <f>IF(J98&lt;&gt;"LIBSETS_SETTYPE_BATTLEGROUND",IF(J98&lt;&gt;"LIBSETS_SETTYPE_SPECIAL",IF(AQ98&lt;&gt;"",VLOOKUP(AQ98,'ESO zone constants'!$E$2:$L$4999,8,FALSE),""),""),"")</f>
        <v/>
      </c>
      <c r="AR98" s="20" t="s">
        <v>2521</v>
      </c>
      <c r="AS98" t="s">
        <v>4201</v>
      </c>
      <c r="AT98" s="25" t="str">
        <f t="shared" si="7"/>
        <v>[323] = {wayshrines={276,276,276,}, traitsNeeded=3, dlcId=DLC_MORROWIND</v>
      </c>
      <c r="AU98" s="25" t="str">
        <f t="shared" si="8"/>
        <v>, zoneIds={849,849,849}, veteran=false</v>
      </c>
      <c r="AV98" s="25" t="str">
        <f t="shared" si="10"/>
        <v>, setType=LIBSETS_SETTYPE_CRAFTED},</v>
      </c>
      <c r="AW98" s="25" t="str">
        <f t="shared" si="9"/>
        <v xml:space="preserve"> --Assassin's Guile / Assassinenlist   [Vvardenfell, Vvardenfell, Vvardenfell]</v>
      </c>
    </row>
    <row r="99" spans="1:49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6"/>
        <v>324</v>
      </c>
      <c r="J99" s="8" t="s">
        <v>4247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 t="str">
        <f>VLOOKUP(R99,'ESO zone constants'!$L$2:$O$9999,4,FALSE)</f>
        <v>DLC_MORROWIND</v>
      </c>
      <c r="U99" s="3" t="str">
        <f>VLOOKUP(T99,'LibSets constants'!$B$2:$C$999,2,FALSE)</f>
        <v>Morrowind</v>
      </c>
      <c r="W99" s="31"/>
      <c r="X99"/>
      <c r="Y99" s="3">
        <f>IF(J99&lt;&gt;"LIBSETS_SETTYPE_BATTLEGROUND",IF(J99&lt;&gt;"LIBSETS_SETTYPE_SPECIAL",IF(Z99&lt;&gt;"",VLOOKUP(Z99,'ESO zone constants'!$E$2:$L$4999,8,FALSE),""),""),"")</f>
        <v>849</v>
      </c>
      <c r="Z99" t="str">
        <f>VLOOKUP(O99,'ESO wayshrine node constants'!$A$2:$E$10002,5,FALSE)</f>
        <v>Vvardenfell</v>
      </c>
      <c r="AA99"/>
      <c r="AB99" s="31" t="s">
        <v>2521</v>
      </c>
      <c r="AC99" t="s">
        <v>4201</v>
      </c>
      <c r="AD99" s="3">
        <f>IF(J99&lt;&gt;"LIBSETS_SETTYPE_BATTLEGROUND",IF(J99&lt;&gt;"LIBSETS_SETTYPE_SPECIAL",IF(AE99&lt;&gt;"",VLOOKUP(AE99,'ESO zone constants'!$E$2:$L$4999,8,FALSE),""),""),"")</f>
        <v>849</v>
      </c>
      <c r="AE99" t="str">
        <f>VLOOKUP(P99,'ESO wayshrine node constants'!$A$2:$E$10002,5,FALSE)</f>
        <v>Vvardenfell</v>
      </c>
      <c r="AF99" s="31" t="s">
        <v>2521</v>
      </c>
      <c r="AG99" t="s">
        <v>4201</v>
      </c>
      <c r="AH99" s="3" t="str">
        <f>IF(J99&lt;&gt;"LIBSETS_SETTYPE_BATTLEGROUND",IF(J99&lt;&gt;"LIBSETS_SETTYPE_SPECIAL",IF(AI99&lt;&gt;"",VLOOKUP(AI99,'ESO zone constants'!$E$2:$L$4999,8,FALSE),""),""),"")</f>
        <v/>
      </c>
      <c r="AJ99" s="20" t="s">
        <v>2521</v>
      </c>
      <c r="AK99" t="s">
        <v>4201</v>
      </c>
      <c r="AL99" s="3" t="str">
        <f>IF(J99&lt;&gt;"LIBSETS_SETTYPE_BATTLEGROUND",IF(J99&lt;&gt;"LIBSETS_SETTYPE_SPECIAL",IF(AM99&lt;&gt;"",VLOOKUP(AM99,'ESO zone constants'!$E$2:$L$4999,8,FALSE),""),""),"")</f>
        <v/>
      </c>
      <c r="AN99" s="20" t="s">
        <v>2521</v>
      </c>
      <c r="AO99" t="s">
        <v>4201</v>
      </c>
      <c r="AP99" s="3" t="str">
        <f>IF(J99&lt;&gt;"LIBSETS_SETTYPE_BATTLEGROUND",IF(J99&lt;&gt;"LIBSETS_SETTYPE_SPECIAL",IF(AQ99&lt;&gt;"",VLOOKUP(AQ99,'ESO zone constants'!$E$2:$L$4999,8,FALSE),""),""),"")</f>
        <v/>
      </c>
      <c r="AR99" s="20" t="s">
        <v>2521</v>
      </c>
      <c r="AS99" t="s">
        <v>4201</v>
      </c>
      <c r="AT99" s="25" t="str">
        <f t="shared" si="7"/>
        <v>[324] = {wayshrines={329,329,329,}, traitsNeeded=8, dlcId=DLC_MORROWIND</v>
      </c>
      <c r="AU99" s="25" t="str">
        <f t="shared" si="8"/>
        <v>, zoneIds={849,849,849}, veteran=false</v>
      </c>
      <c r="AV99" s="25" t="str">
        <f t="shared" si="10"/>
        <v>, setType=LIBSETS_SETTYPE_CRAFTED},</v>
      </c>
      <c r="AW99" s="25" t="str">
        <f t="shared" si="9"/>
        <v xml:space="preserve"> --Daedric Trickery / Daedrische Gaunerei   [Vvardenfell, Vvardenfell, Vvardenfell]</v>
      </c>
    </row>
    <row r="100" spans="1:49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6"/>
        <v>325</v>
      </c>
      <c r="J100" s="8" t="s">
        <v>4247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 t="str">
        <f>VLOOKUP(R100,'ESO zone constants'!$L$2:$O$9999,4,FALSE)</f>
        <v>DLC_MORROWIND</v>
      </c>
      <c r="U100" s="3" t="str">
        <f>VLOOKUP(T100,'LibSets constants'!$B$2:$C$999,2,FALSE)</f>
        <v>Morrowind</v>
      </c>
      <c r="W100" s="31"/>
      <c r="X100"/>
      <c r="Y100" s="3">
        <f>IF(J100&lt;&gt;"LIBSETS_SETTYPE_BATTLEGROUND",IF(J100&lt;&gt;"LIBSETS_SETTYPE_SPECIAL",IF(Z100&lt;&gt;"",VLOOKUP(Z100,'ESO zone constants'!$E$2:$L$4999,8,FALSE),""),""),"")</f>
        <v>849</v>
      </c>
      <c r="Z100" t="str">
        <f>VLOOKUP(O100,'ESO wayshrine node constants'!$A$2:$E$10002,5,FALSE)</f>
        <v>Vvardenfell</v>
      </c>
      <c r="AA100"/>
      <c r="AB100" s="31" t="s">
        <v>2521</v>
      </c>
      <c r="AC100" t="s">
        <v>4201</v>
      </c>
      <c r="AD100" s="3">
        <f>IF(J100&lt;&gt;"LIBSETS_SETTYPE_BATTLEGROUND",IF(J100&lt;&gt;"LIBSETS_SETTYPE_SPECIAL",IF(AE100&lt;&gt;"",VLOOKUP(AE100,'ESO zone constants'!$E$2:$L$4999,8,FALSE),""),""),"")</f>
        <v>849</v>
      </c>
      <c r="AE100" t="str">
        <f>VLOOKUP(P100,'ESO wayshrine node constants'!$A$2:$E$10002,5,FALSE)</f>
        <v>Vvardenfell</v>
      </c>
      <c r="AF100" s="31" t="s">
        <v>2521</v>
      </c>
      <c r="AG100" t="s">
        <v>4201</v>
      </c>
      <c r="AH100" s="3" t="str">
        <f>IF(J100&lt;&gt;"LIBSETS_SETTYPE_BATTLEGROUND",IF(J100&lt;&gt;"LIBSETS_SETTYPE_SPECIAL",IF(AI100&lt;&gt;"",VLOOKUP(AI100,'ESO zone constants'!$E$2:$L$4999,8,FALSE),""),""),"")</f>
        <v/>
      </c>
      <c r="AJ100" s="20" t="s">
        <v>2521</v>
      </c>
      <c r="AK100" t="s">
        <v>4201</v>
      </c>
      <c r="AL100" s="3" t="str">
        <f>IF(J100&lt;&gt;"LIBSETS_SETTYPE_BATTLEGROUND",IF(J100&lt;&gt;"LIBSETS_SETTYPE_SPECIAL",IF(AM100&lt;&gt;"",VLOOKUP(AM100,'ESO zone constants'!$E$2:$L$4999,8,FALSE),""),""),"")</f>
        <v/>
      </c>
      <c r="AN100" s="20" t="s">
        <v>2521</v>
      </c>
      <c r="AO100" t="s">
        <v>4201</v>
      </c>
      <c r="AP100" s="3" t="str">
        <f>IF(J100&lt;&gt;"LIBSETS_SETTYPE_BATTLEGROUND",IF(J100&lt;&gt;"LIBSETS_SETTYPE_SPECIAL",IF(AQ100&lt;&gt;"",VLOOKUP(AQ100,'ESO zone constants'!$E$2:$L$4999,8,FALSE),""),""),"")</f>
        <v/>
      </c>
      <c r="AR100" s="20" t="s">
        <v>2521</v>
      </c>
      <c r="AS100" t="s">
        <v>4201</v>
      </c>
      <c r="AT100" s="25" t="str">
        <f t="shared" si="7"/>
        <v>[325] = {wayshrines={282,282,282,}, traitsNeeded=6, dlcId=DLC_MORROWIND</v>
      </c>
      <c r="AU100" s="25" t="str">
        <f t="shared" si="8"/>
        <v>, zoneIds={849,849,849}, veteran=false</v>
      </c>
      <c r="AV100" s="25" t="str">
        <f t="shared" si="10"/>
        <v>, setType=LIBSETS_SETTYPE_CRAFTED},</v>
      </c>
      <c r="AW100" s="25" t="str">
        <f t="shared" si="9"/>
        <v xml:space="preserve"> --Shacklebreaker / Kettensprenger   [Vvardenfell, Vvardenfell, Vvardenfell]</v>
      </c>
    </row>
    <row r="101" spans="1:49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6"/>
        <v>351</v>
      </c>
      <c r="J101" s="8" t="s">
        <v>4247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W101" s="31"/>
      <c r="X101"/>
      <c r="Y101" s="3">
        <f>IF(J101&lt;&gt;"LIBSETS_SETTYPE_BATTLEGROUND",IF(J101&lt;&gt;"LIBSETS_SETTYPE_SPECIAL",IF(Z101&lt;&gt;"",VLOOKUP(Z101,'ESO zone constants'!$E$2:$L$4999,8,FALSE),""),""),"")</f>
        <v>980</v>
      </c>
      <c r="Z101" t="str">
        <f>VLOOKUP(O101,'ESO wayshrine node constants'!$A$2:$E$10002,5,FALSE)</f>
        <v>Clockwork City</v>
      </c>
      <c r="AA101"/>
      <c r="AB101" s="31" t="s">
        <v>2521</v>
      </c>
      <c r="AC101" t="s">
        <v>4201</v>
      </c>
      <c r="AD101" s="3">
        <f>IF(J101&lt;&gt;"LIBSETS_SETTYPE_BATTLEGROUND",IF(J101&lt;&gt;"LIBSETS_SETTYPE_SPECIAL",IF(AE101&lt;&gt;"",VLOOKUP(AE101,'ESO zone constants'!$E$2:$L$4999,8,FALSE),""),""),"")</f>
        <v>980</v>
      </c>
      <c r="AE101" t="str">
        <f>VLOOKUP(P101,'ESO wayshrine node constants'!$A$2:$E$10002,5,FALSE)</f>
        <v>Clockwork City</v>
      </c>
      <c r="AF101" s="31" t="s">
        <v>2521</v>
      </c>
      <c r="AG101" t="s">
        <v>4201</v>
      </c>
      <c r="AH101" s="3" t="str">
        <f>IF(J101&lt;&gt;"LIBSETS_SETTYPE_BATTLEGROUND",IF(J101&lt;&gt;"LIBSETS_SETTYPE_SPECIAL",IF(AI101&lt;&gt;"",VLOOKUP(AI101,'ESO zone constants'!$E$2:$L$4999,8,FALSE),""),""),"")</f>
        <v/>
      </c>
      <c r="AJ101" s="20" t="s">
        <v>2521</v>
      </c>
      <c r="AK101" t="s">
        <v>4201</v>
      </c>
      <c r="AL101" s="3" t="str">
        <f>IF(J101&lt;&gt;"LIBSETS_SETTYPE_BATTLEGROUND",IF(J101&lt;&gt;"LIBSETS_SETTYPE_SPECIAL",IF(AM101&lt;&gt;"",VLOOKUP(AM101,'ESO zone constants'!$E$2:$L$4999,8,FALSE),""),""),"")</f>
        <v/>
      </c>
      <c r="AN101" s="20" t="s">
        <v>2521</v>
      </c>
      <c r="AO101" t="s">
        <v>4201</v>
      </c>
      <c r="AP101" s="3" t="str">
        <f>IF(J101&lt;&gt;"LIBSETS_SETTYPE_BATTLEGROUND",IF(J101&lt;&gt;"LIBSETS_SETTYPE_SPECIAL",IF(AQ101&lt;&gt;"",VLOOKUP(AQ101,'ESO zone constants'!$E$2:$L$4999,8,FALSE),""),""),"")</f>
        <v/>
      </c>
      <c r="AR101" s="20" t="s">
        <v>2521</v>
      </c>
      <c r="AS101" t="s">
        <v>4201</v>
      </c>
      <c r="AT101" s="25" t="str">
        <f t="shared" si="7"/>
        <v>[351] = {wayshrines={339,339,339,}, traitsNeeded=6, dlcId=DLC_CLOCKWORK_CITY</v>
      </c>
      <c r="AU101" s="25" t="str">
        <f t="shared" si="8"/>
        <v>, zoneIds={980,980,980}, veteran=false</v>
      </c>
      <c r="AV101" s="25" t="str">
        <f t="shared" si="10"/>
        <v>, setType=LIBSETS_SETTYPE_CRAFTED},</v>
      </c>
      <c r="AW101" s="25" t="str">
        <f t="shared" si="9"/>
        <v xml:space="preserve"> --Innate Axiom / Kernaxiom   [Clockwork City, Clockwork City, Clockwork City]</v>
      </c>
    </row>
    <row r="102" spans="1:49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6"/>
        <v>352</v>
      </c>
      <c r="J102" s="8" t="s">
        <v>4247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W102" s="31"/>
      <c r="X102"/>
      <c r="Y102" s="3">
        <f>IF(J102&lt;&gt;"LIBSETS_SETTYPE_BATTLEGROUND",IF(J102&lt;&gt;"LIBSETS_SETTYPE_SPECIAL",IF(Z102&lt;&gt;"",VLOOKUP(Z102,'ESO zone constants'!$E$2:$L$4999,8,FALSE),""),""),"")</f>
        <v>980</v>
      </c>
      <c r="Z102" t="str">
        <f>VLOOKUP(O102,'ESO wayshrine node constants'!$A$2:$E$10002,5,FALSE)</f>
        <v>Clockwork City</v>
      </c>
      <c r="AA102"/>
      <c r="AB102" s="31" t="s">
        <v>2521</v>
      </c>
      <c r="AC102" t="s">
        <v>4201</v>
      </c>
      <c r="AD102" s="3">
        <f>IF(J102&lt;&gt;"LIBSETS_SETTYPE_BATTLEGROUND",IF(J102&lt;&gt;"LIBSETS_SETTYPE_SPECIAL",IF(AE102&lt;&gt;"",VLOOKUP(AE102,'ESO zone constants'!$E$2:$L$4999,8,FALSE),""),""),"")</f>
        <v>980</v>
      </c>
      <c r="AE102" t="str">
        <f>VLOOKUP(P102,'ESO wayshrine node constants'!$A$2:$E$10002,5,FALSE)</f>
        <v>Clockwork City</v>
      </c>
      <c r="AF102" s="31" t="s">
        <v>2521</v>
      </c>
      <c r="AG102" t="s">
        <v>4201</v>
      </c>
      <c r="AH102" s="3" t="str">
        <f>IF(J102&lt;&gt;"LIBSETS_SETTYPE_BATTLEGROUND",IF(J102&lt;&gt;"LIBSETS_SETTYPE_SPECIAL",IF(AI102&lt;&gt;"",VLOOKUP(AI102,'ESO zone constants'!$E$2:$L$4999,8,FALSE),""),""),"")</f>
        <v/>
      </c>
      <c r="AJ102" s="20" t="s">
        <v>2521</v>
      </c>
      <c r="AK102" t="s">
        <v>4201</v>
      </c>
      <c r="AL102" s="3" t="str">
        <f>IF(J102&lt;&gt;"LIBSETS_SETTYPE_BATTLEGROUND",IF(J102&lt;&gt;"LIBSETS_SETTYPE_SPECIAL",IF(AM102&lt;&gt;"",VLOOKUP(AM102,'ESO zone constants'!$E$2:$L$4999,8,FALSE),""),""),"")</f>
        <v/>
      </c>
      <c r="AN102" s="20" t="s">
        <v>2521</v>
      </c>
      <c r="AO102" t="s">
        <v>4201</v>
      </c>
      <c r="AP102" s="3" t="str">
        <f>IF(J102&lt;&gt;"LIBSETS_SETTYPE_BATTLEGROUND",IF(J102&lt;&gt;"LIBSETS_SETTYPE_SPECIAL",IF(AQ102&lt;&gt;"",VLOOKUP(AQ102,'ESO zone constants'!$E$2:$L$4999,8,FALSE),""),""),"")</f>
        <v/>
      </c>
      <c r="AR102" s="20" t="s">
        <v>2521</v>
      </c>
      <c r="AS102" t="s">
        <v>4201</v>
      </c>
      <c r="AT102" s="25" t="str">
        <f t="shared" si="7"/>
        <v>[352] = {wayshrines={337,337,337,}, traitsNeeded=2, dlcId=DLC_CLOCKWORK_CITY</v>
      </c>
      <c r="AU102" s="25" t="str">
        <f t="shared" si="8"/>
        <v>, zoneIds={980,980,980}, veteran=false</v>
      </c>
      <c r="AV102" s="25" t="str">
        <f t="shared" si="10"/>
        <v>, setType=LIBSETS_SETTYPE_CRAFTED},</v>
      </c>
      <c r="AW102" s="25" t="str">
        <f t="shared" si="9"/>
        <v xml:space="preserve"> --Fortified Brass / Messingpanzer   [Clockwork City, Clockwork City, Clockwork City]</v>
      </c>
    </row>
    <row r="103" spans="1:49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6"/>
        <v>353</v>
      </c>
      <c r="J103" s="8" t="s">
        <v>4247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W103" s="20"/>
      <c r="X103"/>
      <c r="Y103" s="3">
        <f>IF(J103&lt;&gt;"LIBSETS_SETTYPE_BATTLEGROUND",IF(J103&lt;&gt;"LIBSETS_SETTYPE_SPECIAL",IF(Z103&lt;&gt;"",VLOOKUP(Z103,'ESO zone constants'!$E$2:$L$4999,8,FALSE),""),""),"")</f>
        <v>980</v>
      </c>
      <c r="Z103" t="str">
        <f>VLOOKUP(O103,'ESO wayshrine node constants'!$A$2:$E$10002,5,FALSE)</f>
        <v>Clockwork City</v>
      </c>
      <c r="AA103"/>
      <c r="AB103" s="20" t="s">
        <v>2521</v>
      </c>
      <c r="AC103" t="s">
        <v>4201</v>
      </c>
      <c r="AD103" s="3">
        <f>IF(J103&lt;&gt;"LIBSETS_SETTYPE_BATTLEGROUND",IF(J103&lt;&gt;"LIBSETS_SETTYPE_SPECIAL",IF(AE103&lt;&gt;"",VLOOKUP(AE103,'ESO zone constants'!$E$2:$L$4999,8,FALSE),""),""),"")</f>
        <v>980</v>
      </c>
      <c r="AE103" t="str">
        <f>VLOOKUP(P103,'ESO wayshrine node constants'!$A$2:$E$10002,5,FALSE)</f>
        <v>Clockwork City</v>
      </c>
      <c r="AF103" s="20" t="s">
        <v>2521</v>
      </c>
      <c r="AG103" t="s">
        <v>4201</v>
      </c>
      <c r="AH103" s="3" t="str">
        <f>IF(J103&lt;&gt;"LIBSETS_SETTYPE_BATTLEGROUND",IF(J103&lt;&gt;"LIBSETS_SETTYPE_SPECIAL",IF(AI103&lt;&gt;"",VLOOKUP(AI103,'ESO zone constants'!$E$2:$L$4999,8,FALSE),""),""),"")</f>
        <v/>
      </c>
      <c r="AJ103" s="20" t="s">
        <v>2521</v>
      </c>
      <c r="AK103" t="s">
        <v>4201</v>
      </c>
      <c r="AL103" s="3" t="str">
        <f>IF(J103&lt;&gt;"LIBSETS_SETTYPE_BATTLEGROUND",IF(J103&lt;&gt;"LIBSETS_SETTYPE_SPECIAL",IF(AM103&lt;&gt;"",VLOOKUP(AM103,'ESO zone constants'!$E$2:$L$4999,8,FALSE),""),""),"")</f>
        <v/>
      </c>
      <c r="AN103" s="20" t="s">
        <v>2521</v>
      </c>
      <c r="AO103" t="s">
        <v>4201</v>
      </c>
      <c r="AP103" s="3" t="str">
        <f>IF(J103&lt;&gt;"LIBSETS_SETTYPE_BATTLEGROUND",IF(J103&lt;&gt;"LIBSETS_SETTYPE_SPECIAL",IF(AQ103&lt;&gt;"",VLOOKUP(AQ103,'ESO zone constants'!$E$2:$L$4999,8,FALSE),""),""),"")</f>
        <v/>
      </c>
      <c r="AR103" s="20" t="s">
        <v>2521</v>
      </c>
      <c r="AS103" t="s">
        <v>4201</v>
      </c>
      <c r="AT103" s="25" t="str">
        <f t="shared" si="7"/>
        <v>[353] = {wayshrines={338,338,338,}, traitsNeeded=4, dlcId=DLC_CLOCKWORK_CITY</v>
      </c>
      <c r="AU103" s="25" t="str">
        <f t="shared" si="8"/>
        <v>, zoneIds={980,980,980}, veteran=false</v>
      </c>
      <c r="AV103" s="25" t="str">
        <f t="shared" si="10"/>
        <v>, setType=LIBSETS_SETTYPE_CRAFTED},</v>
      </c>
      <c r="AW103" s="25" t="str">
        <f t="shared" si="9"/>
        <v xml:space="preserve"> --Mechanical Acuity / Mechanikblick   [Clockwork City, Clockwork City, Clockwork City]</v>
      </c>
    </row>
    <row r="104" spans="1:49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6"/>
        <v>385</v>
      </c>
      <c r="J104" s="8" t="s">
        <v>4247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 t="str">
        <f>VLOOKUP(R104,'ESO zone constants'!$L$2:$O$9999,4,FALSE)</f>
        <v>DLC_SUMMERSET</v>
      </c>
      <c r="U104" s="3" t="str">
        <f>VLOOKUP(T104,'LibSets constants'!$B$2:$C$999,2,FALSE)</f>
        <v>Summerset</v>
      </c>
      <c r="W104" s="20"/>
      <c r="X104"/>
      <c r="Y104" s="3">
        <f>IF(J104&lt;&gt;"LIBSETS_SETTYPE_BATTLEGROUND",IF(J104&lt;&gt;"LIBSETS_SETTYPE_SPECIAL",IF(Z104&lt;&gt;"",VLOOKUP(Z104,'ESO zone constants'!$E$2:$L$4999,8,FALSE),""),""),"")</f>
        <v>1011</v>
      </c>
      <c r="Z104" t="str">
        <f>VLOOKUP(O104,'ESO wayshrine node constants'!$A$2:$E$10002,5,FALSE)</f>
        <v>Summerset</v>
      </c>
      <c r="AA104"/>
      <c r="AB104" s="20" t="s">
        <v>2521</v>
      </c>
      <c r="AC104" t="s">
        <v>4201</v>
      </c>
      <c r="AD104" s="3">
        <f>IF(J104&lt;&gt;"LIBSETS_SETTYPE_BATTLEGROUND",IF(J104&lt;&gt;"LIBSETS_SETTYPE_SPECIAL",IF(AE104&lt;&gt;"",VLOOKUP(AE104,'ESO zone constants'!$E$2:$L$4999,8,FALSE),""),""),"")</f>
        <v>1011</v>
      </c>
      <c r="AE104" t="str">
        <f>VLOOKUP(P104,'ESO wayshrine node constants'!$A$2:$E$10002,5,FALSE)</f>
        <v>Summerset</v>
      </c>
      <c r="AF104" s="20" t="s">
        <v>2521</v>
      </c>
      <c r="AG104" t="s">
        <v>4201</v>
      </c>
      <c r="AH104" s="3" t="str">
        <f>IF(J104&lt;&gt;"LIBSETS_SETTYPE_BATTLEGROUND",IF(J104&lt;&gt;"LIBSETS_SETTYPE_SPECIAL",IF(AI104&lt;&gt;"",VLOOKUP(AI104,'ESO zone constants'!$E$2:$L$4999,8,FALSE),""),""),"")</f>
        <v/>
      </c>
      <c r="AJ104" s="20" t="s">
        <v>2521</v>
      </c>
      <c r="AK104" t="s">
        <v>4201</v>
      </c>
      <c r="AL104" s="3" t="str">
        <f>IF(J104&lt;&gt;"LIBSETS_SETTYPE_BATTLEGROUND",IF(J104&lt;&gt;"LIBSETS_SETTYPE_SPECIAL",IF(AM104&lt;&gt;"",VLOOKUP(AM104,'ESO zone constants'!$E$2:$L$4999,8,FALSE),""),""),"")</f>
        <v/>
      </c>
      <c r="AN104" s="20" t="s">
        <v>2521</v>
      </c>
      <c r="AO104" t="s">
        <v>4201</v>
      </c>
      <c r="AP104" s="3" t="str">
        <f>IF(J104&lt;&gt;"LIBSETS_SETTYPE_BATTLEGROUND",IF(J104&lt;&gt;"LIBSETS_SETTYPE_SPECIAL",IF(AQ104&lt;&gt;"",VLOOKUP(AQ104,'ESO zone constants'!$E$2:$L$4999,8,FALSE),""),""),"")</f>
        <v/>
      </c>
      <c r="AR104" s="20" t="s">
        <v>2521</v>
      </c>
      <c r="AS104" t="s">
        <v>4201</v>
      </c>
      <c r="AT104" s="25" t="str">
        <f t="shared" si="7"/>
        <v>[385] = {wayshrines={359,359,359,}, traitsNeeded=3, dlcId=DLC_SUMMERSET</v>
      </c>
      <c r="AU104" s="25" t="str">
        <f t="shared" si="8"/>
        <v>, zoneIds={1011,1011,1011}, veteran=false</v>
      </c>
      <c r="AV104" s="25" t="str">
        <f t="shared" si="10"/>
        <v>, setType=LIBSETS_SETTYPE_CRAFTED},</v>
      </c>
      <c r="AW104" s="25" t="str">
        <f t="shared" si="9"/>
        <v xml:space="preserve"> --Adept Rider / Versierter Reiter   [Summerset, Summerset, Summerset]</v>
      </c>
    </row>
    <row r="105" spans="1:49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6"/>
        <v>386</v>
      </c>
      <c r="J105" s="8" t="s">
        <v>4247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 t="str">
        <f>VLOOKUP(R105,'ESO zone constants'!$L$2:$O$9999,4,FALSE)</f>
        <v>DLC_SUMMERSET</v>
      </c>
      <c r="U105" s="3" t="str">
        <f>VLOOKUP(T105,'LibSets constants'!$B$2:$C$999,2,FALSE)</f>
        <v>Summerset</v>
      </c>
      <c r="W105" s="31"/>
      <c r="X105"/>
      <c r="Y105" s="3">
        <f>IF(J105&lt;&gt;"LIBSETS_SETTYPE_BATTLEGROUND",IF(J105&lt;&gt;"LIBSETS_SETTYPE_SPECIAL",IF(Z105&lt;&gt;"",VLOOKUP(Z105,'ESO zone constants'!$E$2:$L$4999,8,FALSE),""),""),"")</f>
        <v>1027</v>
      </c>
      <c r="Z105" t="str">
        <f>VLOOKUP(O105,'ESO wayshrine node constants'!$A$2:$E$10002,5,FALSE)</f>
        <v>Artaeum</v>
      </c>
      <c r="AA105"/>
      <c r="AB105" s="31" t="s">
        <v>2521</v>
      </c>
      <c r="AC105" t="s">
        <v>4201</v>
      </c>
      <c r="AD105" s="3">
        <f>IF(J105&lt;&gt;"LIBSETS_SETTYPE_BATTLEGROUND",IF(J105&lt;&gt;"LIBSETS_SETTYPE_SPECIAL",IF(AE105&lt;&gt;"",VLOOKUP(AE105,'ESO zone constants'!$E$2:$L$4999,8,FALSE),""),""),"")</f>
        <v>1027</v>
      </c>
      <c r="AE105" t="str">
        <f>VLOOKUP(P105,'ESO wayshrine node constants'!$A$2:$E$10002,5,FALSE)</f>
        <v>Artaeum</v>
      </c>
      <c r="AF105" s="31" t="s">
        <v>2521</v>
      </c>
      <c r="AG105" t="s">
        <v>4201</v>
      </c>
      <c r="AH105" s="3" t="str">
        <f>IF(J105&lt;&gt;"LIBSETS_SETTYPE_BATTLEGROUND",IF(J105&lt;&gt;"LIBSETS_SETTYPE_SPECIAL",IF(AI105&lt;&gt;"",VLOOKUP(AI105,'ESO zone constants'!$E$2:$L$4999,8,FALSE),""),""),"")</f>
        <v/>
      </c>
      <c r="AJ105" s="20" t="s">
        <v>2521</v>
      </c>
      <c r="AK105" t="s">
        <v>4201</v>
      </c>
      <c r="AL105" s="3" t="str">
        <f>IF(J105&lt;&gt;"LIBSETS_SETTYPE_BATTLEGROUND",IF(J105&lt;&gt;"LIBSETS_SETTYPE_SPECIAL",IF(AM105&lt;&gt;"",VLOOKUP(AM105,'ESO zone constants'!$E$2:$L$4999,8,FALSE),""),""),"")</f>
        <v/>
      </c>
      <c r="AN105" s="20" t="s">
        <v>2521</v>
      </c>
      <c r="AO105" t="s">
        <v>4201</v>
      </c>
      <c r="AP105" s="3" t="str">
        <f>IF(J105&lt;&gt;"LIBSETS_SETTYPE_BATTLEGROUND",IF(J105&lt;&gt;"LIBSETS_SETTYPE_SPECIAL",IF(AQ105&lt;&gt;"",VLOOKUP(AQ105,'ESO zone constants'!$E$2:$L$4999,8,FALSE),""),""),"")</f>
        <v/>
      </c>
      <c r="AR105" s="20" t="s">
        <v>2521</v>
      </c>
      <c r="AS105" t="s">
        <v>4201</v>
      </c>
      <c r="AT105" s="25" t="str">
        <f t="shared" si="7"/>
        <v>[386] = {wayshrines={360,360,360,}, traitsNeeded=6, dlcId=DLC_SUMMERSET</v>
      </c>
      <c r="AU105" s="25" t="str">
        <f t="shared" si="8"/>
        <v>, zoneIds={1027,1027,1027}, veteran=false</v>
      </c>
      <c r="AV105" s="25" t="str">
        <f t="shared" si="10"/>
        <v>, setType=LIBSETS_SETTYPE_CRAFTED},</v>
      </c>
      <c r="AW105" s="25" t="str">
        <f t="shared" si="9"/>
        <v xml:space="preserve"> --Sload's Semblance / Kreckenantlitz   [Artaeum, Artaeum, Artaeum]</v>
      </c>
    </row>
    <row r="106" spans="1:49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6"/>
        <v>387</v>
      </c>
      <c r="J106" s="8" t="s">
        <v>4247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 t="str">
        <f>VLOOKUP(R106,'ESO zone constants'!$L$2:$O$9999,4,FALSE)</f>
        <v>DLC_SUMMERSET</v>
      </c>
      <c r="U106" s="3" t="str">
        <f>VLOOKUP(T106,'LibSets constants'!$B$2:$C$999,2,FALSE)</f>
        <v>Summerset</v>
      </c>
      <c r="W106" s="20"/>
      <c r="X106"/>
      <c r="Y106" s="3">
        <f>IF(J106&lt;&gt;"LIBSETS_SETTYPE_BATTLEGROUND",IF(J106&lt;&gt;"LIBSETS_SETTYPE_SPECIAL",IF(Z106&lt;&gt;"",VLOOKUP(Z106,'ESO zone constants'!$E$2:$L$4999,8,FALSE),""),""),"")</f>
        <v>1011</v>
      </c>
      <c r="Z106" t="str">
        <f>VLOOKUP(O106,'ESO wayshrine node constants'!$A$2:$E$10002,5,FALSE)</f>
        <v>Summerset</v>
      </c>
      <c r="AA106"/>
      <c r="AB106" s="20" t="s">
        <v>2521</v>
      </c>
      <c r="AC106" t="s">
        <v>4201</v>
      </c>
      <c r="AD106" s="3">
        <f>IF(J106&lt;&gt;"LIBSETS_SETTYPE_BATTLEGROUND",IF(J106&lt;&gt;"LIBSETS_SETTYPE_SPECIAL",IF(AE106&lt;&gt;"",VLOOKUP(AE106,'ESO zone constants'!$E$2:$L$4999,8,FALSE),""),""),"")</f>
        <v>1011</v>
      </c>
      <c r="AE106" t="str">
        <f>VLOOKUP(P106,'ESO wayshrine node constants'!$A$2:$E$10002,5,FALSE)</f>
        <v>Summerset</v>
      </c>
      <c r="AF106" s="20" t="s">
        <v>2521</v>
      </c>
      <c r="AG106" t="s">
        <v>4201</v>
      </c>
      <c r="AH106" s="3" t="str">
        <f>IF(J106&lt;&gt;"LIBSETS_SETTYPE_BATTLEGROUND",IF(J106&lt;&gt;"LIBSETS_SETTYPE_SPECIAL",IF(AI106&lt;&gt;"",VLOOKUP(AI106,'ESO zone constants'!$E$2:$L$4999,8,FALSE),""),""),"")</f>
        <v/>
      </c>
      <c r="AJ106" s="20" t="s">
        <v>2521</v>
      </c>
      <c r="AK106" t="s">
        <v>4201</v>
      </c>
      <c r="AL106" s="3" t="str">
        <f>IF(J106&lt;&gt;"LIBSETS_SETTYPE_BATTLEGROUND",IF(J106&lt;&gt;"LIBSETS_SETTYPE_SPECIAL",IF(AM106&lt;&gt;"",VLOOKUP(AM106,'ESO zone constants'!$E$2:$L$4999,8,FALSE),""),""),"")</f>
        <v/>
      </c>
      <c r="AN106" s="20" t="s">
        <v>2521</v>
      </c>
      <c r="AO106" t="s">
        <v>4201</v>
      </c>
      <c r="AP106" s="3" t="str">
        <f>IF(J106&lt;&gt;"LIBSETS_SETTYPE_BATTLEGROUND",IF(J106&lt;&gt;"LIBSETS_SETTYPE_SPECIAL",IF(AQ106&lt;&gt;"",VLOOKUP(AQ106,'ESO zone constants'!$E$2:$L$4999,8,FALSE),""),""),"")</f>
        <v/>
      </c>
      <c r="AR106" s="20" t="s">
        <v>2521</v>
      </c>
      <c r="AS106" t="s">
        <v>4201</v>
      </c>
      <c r="AT106" s="25" t="str">
        <f t="shared" si="7"/>
        <v>[387] = {wayshrines={354,354,354,}, traitsNeeded=9, dlcId=DLC_SUMMERSET</v>
      </c>
      <c r="AU106" s="25" t="str">
        <f t="shared" si="8"/>
        <v>, zoneIds={1011,1011,1011}, veteran=false</v>
      </c>
      <c r="AV106" s="25" t="str">
        <f t="shared" si="10"/>
        <v>, setType=LIBSETS_SETTYPE_CRAFTED},</v>
      </c>
      <c r="AW106" s="25" t="str">
        <f t="shared" si="9"/>
        <v xml:space="preserve"> --Nocturnal's Favor / Nocturnals Gunst   [Summerset, Summerset, Summerset]</v>
      </c>
    </row>
    <row r="107" spans="1:49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6"/>
        <v>408</v>
      </c>
      <c r="J107" s="8" t="s">
        <v>4247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 t="str">
        <f>VLOOKUP(R107,'ESO zone constants'!$L$2:$O$9999,4,FALSE)</f>
        <v>DLC_MURKMIRE</v>
      </c>
      <c r="U107" s="3" t="str">
        <f>VLOOKUP(T107,'LibSets constants'!$B$2:$C$999,2,FALSE)</f>
        <v>Murkmire</v>
      </c>
      <c r="W107"/>
      <c r="X107"/>
      <c r="Y107" s="3" t="str">
        <f>IF(J107&lt;&gt;"LIBSETS_SETTYPE_BATTLEGROUND",IF(J107&lt;&gt;"LIBSETS_SETTYPE_SPECIAL",IF(Z107&lt;&gt;"",VLOOKUP(Z107,'ESO zone constants'!$E$2:$L$4999,8,FALSE),""),""),"")</f>
        <v/>
      </c>
      <c r="AA107"/>
      <c r="AB107"/>
      <c r="AC107"/>
      <c r="AD107" s="3" t="str">
        <f>IF(J107&lt;&gt;"LIBSETS_SETTYPE_BATTLEGROUND",IF(J107&lt;&gt;"LIBSETS_SETTYPE_SPECIAL",IF(AE107&lt;&gt;"",VLOOKUP(AE107,'ESO zone constants'!$E$2:$L$4999,8,FALSE),""),""),"")</f>
        <v/>
      </c>
      <c r="AH107" s="3" t="str">
        <f>IF(J107&lt;&gt;"LIBSETS_SETTYPE_BATTLEGROUND",IF(J107&lt;&gt;"LIBSETS_SETTYPE_SPECIAL",IF(AI107&lt;&gt;"",VLOOKUP(AI107,'ESO zone constants'!$E$2:$L$4999,8,FALSE),""),""),"")</f>
        <v/>
      </c>
      <c r="AL107" s="3" t="str">
        <f>IF(J107&lt;&gt;"LIBSETS_SETTYPE_BATTLEGROUND",IF(J107&lt;&gt;"LIBSETS_SETTYPE_SPECIAL",IF(AM107&lt;&gt;"",VLOOKUP(AM107,'ESO zone constants'!$E$2:$L$4999,8,FALSE),""),""),"")</f>
        <v/>
      </c>
      <c r="AP107" s="3" t="str">
        <f>IF(J107&lt;&gt;"LIBSETS_SETTYPE_BATTLEGROUND",IF(J107&lt;&gt;"LIBSETS_SETTYPE_SPECIAL",IF(AQ107&lt;&gt;"",VLOOKUP(AQ107,'ESO zone constants'!$E$2:$L$4999,8,FALSE),""),""),"")</f>
        <v/>
      </c>
      <c r="AT107" s="25" t="str">
        <f t="shared" si="7"/>
        <v>[408] = {wayshrines={375,375,375,}, traitsNeeded=7, dlcId=DLC_MURKMIRE</v>
      </c>
      <c r="AU107" s="25" t="str">
        <f t="shared" si="8"/>
        <v>, zoneIds={726}, veteran=false</v>
      </c>
      <c r="AV107" s="25" t="str">
        <f t="shared" si="10"/>
        <v>, setType=LIBSETS_SETTYPE_CRAFTED},</v>
      </c>
      <c r="AW107" s="25" t="str">
        <f t="shared" si="9"/>
        <v xml:space="preserve"> --Grave-Stake Collector / Grabpflocksammler   [Murkmire]</v>
      </c>
    </row>
    <row r="108" spans="1:49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6"/>
        <v>409</v>
      </c>
      <c r="J108" s="8" t="s">
        <v>4247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 t="str">
        <f>VLOOKUP(R108,'ESO zone constants'!$L$2:$O$9999,4,FALSE)</f>
        <v>DLC_MURKMIRE</v>
      </c>
      <c r="U108" s="3" t="str">
        <f>VLOOKUP(T108,'LibSets constants'!$B$2:$C$999,2,FALSE)</f>
        <v>Murkmire</v>
      </c>
      <c r="W108"/>
      <c r="X108"/>
      <c r="Y108" s="3" t="str">
        <f>IF(J108&lt;&gt;"LIBSETS_SETTYPE_BATTLEGROUND",IF(J108&lt;&gt;"LIBSETS_SETTYPE_SPECIAL",IF(Z108&lt;&gt;"",VLOOKUP(Z108,'ESO zone constants'!$E$2:$L$4999,8,FALSE),""),""),"")</f>
        <v/>
      </c>
      <c r="AA108"/>
      <c r="AB108"/>
      <c r="AC108"/>
      <c r="AD108" s="3" t="str">
        <f>IF(J108&lt;&gt;"LIBSETS_SETTYPE_BATTLEGROUND",IF(J108&lt;&gt;"LIBSETS_SETTYPE_SPECIAL",IF(AE108&lt;&gt;"",VLOOKUP(AE108,'ESO zone constants'!$E$2:$L$4999,8,FALSE),""),""),"")</f>
        <v/>
      </c>
      <c r="AH108" s="3" t="str">
        <f>IF(J108&lt;&gt;"LIBSETS_SETTYPE_BATTLEGROUND",IF(J108&lt;&gt;"LIBSETS_SETTYPE_SPECIAL",IF(AI108&lt;&gt;"",VLOOKUP(AI108,'ESO zone constants'!$E$2:$L$4999,8,FALSE),""),""),"")</f>
        <v/>
      </c>
      <c r="AL108" s="3" t="str">
        <f>IF(J108&lt;&gt;"LIBSETS_SETTYPE_BATTLEGROUND",IF(J108&lt;&gt;"LIBSETS_SETTYPE_SPECIAL",IF(AM108&lt;&gt;"",VLOOKUP(AM108,'ESO zone constants'!$E$2:$L$4999,8,FALSE),""),""),"")</f>
        <v/>
      </c>
      <c r="AP108" s="3" t="str">
        <f>IF(J108&lt;&gt;"LIBSETS_SETTYPE_BATTLEGROUND",IF(J108&lt;&gt;"LIBSETS_SETTYPE_SPECIAL",IF(AQ108&lt;&gt;"",VLOOKUP(AQ108,'ESO zone constants'!$E$2:$L$4999,8,FALSE),""),""),"")</f>
        <v/>
      </c>
      <c r="AT108" s="25" t="str">
        <f t="shared" si="7"/>
        <v>[409] = {wayshrines={379,379,379,}, traitsNeeded=2, dlcId=DLC_MURKMIRE</v>
      </c>
      <c r="AU108" s="25" t="str">
        <f t="shared" si="8"/>
        <v>, zoneIds={726}, veteran=false</v>
      </c>
      <c r="AV108" s="25" t="str">
        <f t="shared" si="10"/>
        <v>, setType=LIBSETS_SETTYPE_CRAFTED},</v>
      </c>
      <c r="AW108" s="25" t="str">
        <f t="shared" si="9"/>
        <v xml:space="preserve"> --Naga Shaman / Nagaschamane   [Murkmire]</v>
      </c>
    </row>
    <row r="109" spans="1:49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6"/>
        <v>410</v>
      </c>
      <c r="J109" s="8" t="s">
        <v>4247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 t="str">
        <f>VLOOKUP(R109,'ESO zone constants'!$L$2:$O$9999,4,FALSE)</f>
        <v>DLC_MURKMIRE</v>
      </c>
      <c r="U109" s="3" t="str">
        <f>VLOOKUP(T109,'LibSets constants'!$B$2:$C$999,2,FALSE)</f>
        <v>Murkmire</v>
      </c>
      <c r="W109"/>
      <c r="X109"/>
      <c r="Y109" s="3" t="str">
        <f>IF(J109&lt;&gt;"LIBSETS_SETTYPE_BATTLEGROUND",IF(J109&lt;&gt;"LIBSETS_SETTYPE_SPECIAL",IF(Z109&lt;&gt;"",VLOOKUP(Z109,'ESO zone constants'!$E$2:$L$4999,8,FALSE),""),""),"")</f>
        <v/>
      </c>
      <c r="AA109"/>
      <c r="AB109"/>
      <c r="AC109"/>
      <c r="AD109" s="3" t="str">
        <f>IF(J109&lt;&gt;"LIBSETS_SETTYPE_BATTLEGROUND",IF(J109&lt;&gt;"LIBSETS_SETTYPE_SPECIAL",IF(AE109&lt;&gt;"",VLOOKUP(AE109,'ESO zone constants'!$E$2:$L$4999,8,FALSE),""),""),"")</f>
        <v/>
      </c>
      <c r="AH109" s="3" t="str">
        <f>IF(J109&lt;&gt;"LIBSETS_SETTYPE_BATTLEGROUND",IF(J109&lt;&gt;"LIBSETS_SETTYPE_SPECIAL",IF(AI109&lt;&gt;"",VLOOKUP(AI109,'ESO zone constants'!$E$2:$L$4999,8,FALSE),""),""),"")</f>
        <v/>
      </c>
      <c r="AL109" s="3" t="str">
        <f>IF(J109&lt;&gt;"LIBSETS_SETTYPE_BATTLEGROUND",IF(J109&lt;&gt;"LIBSETS_SETTYPE_SPECIAL",IF(AM109&lt;&gt;"",VLOOKUP(AM109,'ESO zone constants'!$E$2:$L$4999,8,FALSE),""),""),"")</f>
        <v/>
      </c>
      <c r="AP109" s="3" t="str">
        <f>IF(J109&lt;&gt;"LIBSETS_SETTYPE_BATTLEGROUND",IF(J109&lt;&gt;"LIBSETS_SETTYPE_SPECIAL",IF(AQ109&lt;&gt;"",VLOOKUP(AQ109,'ESO zone constants'!$E$2:$L$4999,8,FALSE),""),""),"")</f>
        <v/>
      </c>
      <c r="AT109" s="25" t="str">
        <f t="shared" si="7"/>
        <v>[410] = {wayshrines={379,379,379,}, traitsNeeded=4, dlcId=DLC_MURKMIRE</v>
      </c>
      <c r="AU109" s="25" t="str">
        <f t="shared" si="8"/>
        <v>, zoneIds={726}, veteran=false</v>
      </c>
      <c r="AV109" s="25" t="str">
        <f t="shared" si="10"/>
        <v>, setType=LIBSETS_SETTYPE_CRAFTED},</v>
      </c>
      <c r="AW109" s="25" t="str">
        <f t="shared" si="9"/>
        <v xml:space="preserve"> --Might of the Lost Legion / Macht der Verlorenen Legion   [Murkmire]</v>
      </c>
    </row>
    <row r="110" spans="1:49" x14ac:dyDescent="0.25">
      <c r="A110" s="13">
        <v>437</v>
      </c>
      <c r="B110" t="s">
        <v>4202</v>
      </c>
      <c r="C110" t="s">
        <v>2498</v>
      </c>
      <c r="G110" s="3">
        <f t="shared" si="6"/>
        <v>437</v>
      </c>
      <c r="J110" s="8" t="s">
        <v>4247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4156</v>
      </c>
      <c r="T110" s="23" t="str">
        <f>VLOOKUP(R110,'ESO zone constants'!$L$2:$O$9999,4,FALSE)</f>
        <v>DLC_ELSWEYR</v>
      </c>
      <c r="U110" s="3" t="str">
        <f>VLOOKUP(T110,'LibSets constants'!$B$2:$C$999,2,FALSE)</f>
        <v>Elsweyr</v>
      </c>
      <c r="W110" s="20"/>
      <c r="X110"/>
      <c r="Y110" s="3">
        <f>IF(J110&lt;&gt;"LIBSETS_SETTYPE_BATTLEGROUND",IF(J110&lt;&gt;"LIBSETS_SETTYPE_SPECIAL",IF(Z110&lt;&gt;"",VLOOKUP(Z110,'ESO zone constants'!$E$2:$L$4999,8,FALSE),""),""),"")</f>
        <v>1086</v>
      </c>
      <c r="Z110" t="s">
        <v>4156</v>
      </c>
      <c r="AA110"/>
      <c r="AB110" s="20" t="s">
        <v>2521</v>
      </c>
      <c r="AC110" t="s">
        <v>4201</v>
      </c>
      <c r="AD110" s="3">
        <f>IF(J110&lt;&gt;"LIBSETS_SETTYPE_BATTLEGROUND",IF(J110&lt;&gt;"LIBSETS_SETTYPE_SPECIAL",IF(AE110&lt;&gt;"",VLOOKUP(AE110,'ESO zone constants'!$E$2:$L$4999,8,FALSE),""),""),"")</f>
        <v>1086</v>
      </c>
      <c r="AE110" t="s">
        <v>4156</v>
      </c>
      <c r="AF110" s="20" t="s">
        <v>2521</v>
      </c>
      <c r="AG110" t="s">
        <v>4201</v>
      </c>
      <c r="AH110" s="3" t="str">
        <f>IF(J110&lt;&gt;"LIBSETS_SETTYPE_BATTLEGROUND",IF(J110&lt;&gt;"LIBSETS_SETTYPE_SPECIAL",IF(AI110&lt;&gt;"",VLOOKUP(AI110,'ESO zone constants'!$E$2:$L$4999,8,FALSE),""),""),"")</f>
        <v/>
      </c>
      <c r="AJ110" s="20" t="s">
        <v>2521</v>
      </c>
      <c r="AK110" t="s">
        <v>4201</v>
      </c>
      <c r="AL110" s="3" t="str">
        <f>IF(J110&lt;&gt;"LIBSETS_SETTYPE_BATTLEGROUND",IF(J110&lt;&gt;"LIBSETS_SETTYPE_SPECIAL",IF(AM110&lt;&gt;"",VLOOKUP(AM110,'ESO zone constants'!$E$2:$L$4999,8,FALSE),""),""),"")</f>
        <v/>
      </c>
      <c r="AN110" s="20" t="s">
        <v>2521</v>
      </c>
      <c r="AO110" t="s">
        <v>4201</v>
      </c>
      <c r="AP110" s="3" t="str">
        <f>IF(J110&lt;&gt;"LIBSETS_SETTYPE_BATTLEGROUND",IF(J110&lt;&gt;"LIBSETS_SETTYPE_SPECIAL",IF(AQ110&lt;&gt;"",VLOOKUP(AQ110,'ESO zone constants'!$E$2:$L$4999,8,FALSE),""),""),"")</f>
        <v/>
      </c>
      <c r="AR110" s="20" t="s">
        <v>2521</v>
      </c>
      <c r="AS110" t="s">
        <v>4201</v>
      </c>
      <c r="AT110" s="25" t="str">
        <f t="shared" si="7"/>
        <v>[437] = {wayshrines={386,386,386,}, traitsNeeded=5, dlcId=DLC_ELSWEYR</v>
      </c>
      <c r="AU110" s="25" t="str">
        <f t="shared" si="8"/>
        <v>, zoneIds={1086,1086,1086}, veteran=false</v>
      </c>
      <c r="AV110" s="25" t="str">
        <f t="shared" si="10"/>
        <v>, setType=LIBSETS_SETTYPE_CRAFTED},</v>
      </c>
      <c r="AW110" s="25" t="str">
        <f t="shared" si="9"/>
        <v xml:space="preserve"> --Coldharbour's Favorite / Kalthafens Günstling   [Northern Elsweyr, Northern Elsweyr, Northern Elsweyr]</v>
      </c>
    </row>
    <row r="111" spans="1:49" x14ac:dyDescent="0.25">
      <c r="A111" s="13">
        <v>438</v>
      </c>
      <c r="B111" t="s">
        <v>4203</v>
      </c>
      <c r="C111" t="s">
        <v>2496</v>
      </c>
      <c r="G111" s="3">
        <f t="shared" si="6"/>
        <v>438</v>
      </c>
      <c r="J111" s="8" t="s">
        <v>4247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4156</v>
      </c>
      <c r="T111" s="23" t="str">
        <f>VLOOKUP(R111,'ESO zone constants'!$L$2:$O$9999,4,FALSE)</f>
        <v>DLC_ELSWEYR</v>
      </c>
      <c r="U111" s="3" t="str">
        <f>VLOOKUP(T111,'LibSets constants'!$B$2:$C$999,2,FALSE)</f>
        <v>Elsweyr</v>
      </c>
      <c r="W111" s="20"/>
      <c r="X111"/>
      <c r="Y111" s="3">
        <f>IF(J111&lt;&gt;"LIBSETS_SETTYPE_BATTLEGROUND",IF(J111&lt;&gt;"LIBSETS_SETTYPE_SPECIAL",IF(Z111&lt;&gt;"",VLOOKUP(Z111,'ESO zone constants'!$E$2:$L$4999,8,FALSE),""),""),"")</f>
        <v>1086</v>
      </c>
      <c r="Z111" t="s">
        <v>4156</v>
      </c>
      <c r="AA111"/>
      <c r="AB111" s="20" t="s">
        <v>2521</v>
      </c>
      <c r="AC111" t="s">
        <v>4201</v>
      </c>
      <c r="AD111" s="3">
        <f>IF(J111&lt;&gt;"LIBSETS_SETTYPE_BATTLEGROUND",IF(J111&lt;&gt;"LIBSETS_SETTYPE_SPECIAL",IF(AE111&lt;&gt;"",VLOOKUP(AE111,'ESO zone constants'!$E$2:$L$4999,8,FALSE),""),""),"")</f>
        <v>1086</v>
      </c>
      <c r="AE111" t="s">
        <v>4156</v>
      </c>
      <c r="AF111" s="20" t="s">
        <v>2521</v>
      </c>
      <c r="AG111" t="s">
        <v>4201</v>
      </c>
      <c r="AH111" s="3" t="str">
        <f>IF(J111&lt;&gt;"LIBSETS_SETTYPE_BATTLEGROUND",IF(J111&lt;&gt;"LIBSETS_SETTYPE_SPECIAL",IF(AI111&lt;&gt;"",VLOOKUP(AI111,'ESO zone constants'!$E$2:$L$4999,8,FALSE),""),""),"")</f>
        <v/>
      </c>
      <c r="AJ111" s="20" t="s">
        <v>2521</v>
      </c>
      <c r="AK111" t="s">
        <v>4201</v>
      </c>
      <c r="AL111" s="3" t="str">
        <f>IF(J111&lt;&gt;"LIBSETS_SETTYPE_BATTLEGROUND",IF(J111&lt;&gt;"LIBSETS_SETTYPE_SPECIAL",IF(AM111&lt;&gt;"",VLOOKUP(AM111,'ESO zone constants'!$E$2:$L$4999,8,FALSE),""),""),"")</f>
        <v/>
      </c>
      <c r="AN111" s="20" t="s">
        <v>2521</v>
      </c>
      <c r="AO111" t="s">
        <v>4201</v>
      </c>
      <c r="AP111" s="3" t="str">
        <f>IF(J111&lt;&gt;"LIBSETS_SETTYPE_BATTLEGROUND",IF(J111&lt;&gt;"LIBSETS_SETTYPE_SPECIAL",IF(AQ111&lt;&gt;"",VLOOKUP(AQ111,'ESO zone constants'!$E$2:$L$4999,8,FALSE),""),""),"")</f>
        <v/>
      </c>
      <c r="AR111" s="20" t="s">
        <v>2521</v>
      </c>
      <c r="AS111" t="s">
        <v>4201</v>
      </c>
      <c r="AT111" s="25" t="str">
        <f t="shared" si="7"/>
        <v>[438] = {wayshrines={397,397,397,}, traitsNeeded=8, dlcId=DLC_ELSWEYR</v>
      </c>
      <c r="AU111" s="25" t="str">
        <f t="shared" si="8"/>
        <v>, zoneIds={1086,1086,1086}, veteran=false</v>
      </c>
      <c r="AV111" s="25" t="str">
        <f t="shared" si="10"/>
        <v>, setType=LIBSETS_SETTYPE_CRAFTED},</v>
      </c>
      <c r="AW111" s="25" t="str">
        <f t="shared" si="9"/>
        <v xml:space="preserve"> --Senche-raht's Grit / Mut des Senche-raht   [Northern Elsweyr, Northern Elsweyr, Northern Elsweyr]</v>
      </c>
    </row>
    <row r="112" spans="1:49" x14ac:dyDescent="0.25">
      <c r="A112" s="5">
        <v>439</v>
      </c>
      <c r="B112" t="s">
        <v>4204</v>
      </c>
      <c r="C112" t="s">
        <v>2497</v>
      </c>
      <c r="G112" s="3">
        <f t="shared" si="6"/>
        <v>439</v>
      </c>
      <c r="J112" s="8" t="s">
        <v>4247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4156</v>
      </c>
      <c r="T112" s="23" t="str">
        <f>VLOOKUP(R112,'ESO zone constants'!$L$2:$O$9999,4,FALSE)</f>
        <v>DLC_ELSWEYR</v>
      </c>
      <c r="U112" s="3" t="str">
        <f>VLOOKUP(T112,'LibSets constants'!$B$2:$C$999,2,FALSE)</f>
        <v>Elsweyr</v>
      </c>
      <c r="W112" s="20"/>
      <c r="X112"/>
      <c r="Y112" s="3">
        <f>IF(J112&lt;&gt;"LIBSETS_SETTYPE_BATTLEGROUND",IF(J112&lt;&gt;"LIBSETS_SETTYPE_SPECIAL",IF(Z112&lt;&gt;"",VLOOKUP(Z112,'ESO zone constants'!$E$2:$L$4999,8,FALSE),""),""),"")</f>
        <v>1086</v>
      </c>
      <c r="Z112" t="s">
        <v>4156</v>
      </c>
      <c r="AA112"/>
      <c r="AB112" s="20" t="s">
        <v>2521</v>
      </c>
      <c r="AC112" t="s">
        <v>4201</v>
      </c>
      <c r="AD112" s="3">
        <f>IF(J112&lt;&gt;"LIBSETS_SETTYPE_BATTLEGROUND",IF(J112&lt;&gt;"LIBSETS_SETTYPE_SPECIAL",IF(AE112&lt;&gt;"",VLOOKUP(AE112,'ESO zone constants'!$E$2:$L$4999,8,FALSE),""),""),"")</f>
        <v>1086</v>
      </c>
      <c r="AE112" t="s">
        <v>4156</v>
      </c>
      <c r="AF112" s="20" t="s">
        <v>2521</v>
      </c>
      <c r="AG112" t="s">
        <v>4201</v>
      </c>
      <c r="AH112" s="3" t="str">
        <f>IF(J112&lt;&gt;"LIBSETS_SETTYPE_BATTLEGROUND",IF(J112&lt;&gt;"LIBSETS_SETTYPE_SPECIAL",IF(AI112&lt;&gt;"",VLOOKUP(AI112,'ESO zone constants'!$E$2:$L$4999,8,FALSE),""),""),"")</f>
        <v/>
      </c>
      <c r="AJ112" s="20" t="s">
        <v>2521</v>
      </c>
      <c r="AK112" t="s">
        <v>4201</v>
      </c>
      <c r="AL112" s="3" t="str">
        <f>IF(J112&lt;&gt;"LIBSETS_SETTYPE_BATTLEGROUND",IF(J112&lt;&gt;"LIBSETS_SETTYPE_SPECIAL",IF(AM112&lt;&gt;"",VLOOKUP(AM112,'ESO zone constants'!$E$2:$L$4999,8,FALSE),""),""),"")</f>
        <v/>
      </c>
      <c r="AN112" s="20" t="s">
        <v>2521</v>
      </c>
      <c r="AO112" t="s">
        <v>4201</v>
      </c>
      <c r="AP112" s="3" t="str">
        <f>IF(J112&lt;&gt;"LIBSETS_SETTYPE_BATTLEGROUND",IF(J112&lt;&gt;"LIBSETS_SETTYPE_SPECIAL",IF(AQ112&lt;&gt;"",VLOOKUP(AQ112,'ESO zone constants'!$E$2:$L$4999,8,FALSE),""),""),"")</f>
        <v/>
      </c>
      <c r="AR112" s="20" t="s">
        <v>2521</v>
      </c>
      <c r="AS112" t="s">
        <v>4201</v>
      </c>
      <c r="AT112" s="25" t="str">
        <f t="shared" si="7"/>
        <v>[439] = {wayshrines={382,382,382,}, traitsNeeded=3, dlcId=DLC_ELSWEYR</v>
      </c>
      <c r="AU112" s="25" t="str">
        <f t="shared" si="8"/>
        <v>, zoneIds={1086,1086,1086}, veteran=false</v>
      </c>
      <c r="AV112" s="25" t="str">
        <f t="shared" si="10"/>
        <v>, setType=LIBSETS_SETTYPE_CRAFTED},</v>
      </c>
      <c r="AW112" s="25" t="str">
        <f t="shared" si="9"/>
        <v xml:space="preserve"> --Vastarie's Tutelage / Vastaries Vormundschaft   [Northern Elsweyr, Northern Elsweyr, Northern Elsweyr]</v>
      </c>
    </row>
    <row r="113" spans="1:49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6"/>
        <v>204</v>
      </c>
      <c r="I113" t="s">
        <v>4199</v>
      </c>
      <c r="J113" s="8" t="s">
        <v>4249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W113"/>
      <c r="X113"/>
      <c r="Y113" s="3" t="str">
        <f>IF(J113&lt;&gt;"LIBSETS_SETTYPE_BATTLEGROUND",IF(J113&lt;&gt;"LIBSETS_SETTYPE_SPECIAL",IF(Z113&lt;&gt;"",VLOOKUP(Z113,'ESO zone constants'!$E$2:$L$4999,8,FALSE),""),""),"")</f>
        <v/>
      </c>
      <c r="AA113"/>
      <c r="AB113"/>
      <c r="AC113"/>
      <c r="AD113" s="3" t="str">
        <f>IF(J113&lt;&gt;"LIBSETS_SETTYPE_BATTLEGROUND",IF(J113&lt;&gt;"LIBSETS_SETTYPE_SPECIAL",IF(AE113&lt;&gt;"",VLOOKUP(AE113,'ESO zone constants'!$E$2:$L$4999,8,FALSE),""),""),"")</f>
        <v/>
      </c>
      <c r="AH113" s="3" t="str">
        <f>IF(J113&lt;&gt;"LIBSETS_SETTYPE_BATTLEGROUND",IF(J113&lt;&gt;"LIBSETS_SETTYPE_SPECIAL",IF(AI113&lt;&gt;"",VLOOKUP(AI113,'ESO zone constants'!$E$2:$L$4999,8,FALSE),""),""),"")</f>
        <v/>
      </c>
      <c r="AL113" s="3" t="str">
        <f>IF(J113&lt;&gt;"LIBSETS_SETTYPE_BATTLEGROUND",IF(J113&lt;&gt;"LIBSETS_SETTYPE_SPECIAL",IF(AM113&lt;&gt;"",VLOOKUP(AM113,'ESO zone constants'!$E$2:$L$4999,8,FALSE),""),""),"")</f>
        <v/>
      </c>
      <c r="AP113" s="3" t="str">
        <f>IF(J113&lt;&gt;"LIBSETS_SETTYPE_BATTLEGROUND",IF(J113&lt;&gt;"LIBSETS_SETTYPE_SPECIAL",IF(AQ113&lt;&gt;"",VLOOKUP(AQ113,'ESO zone constants'!$E$2:$L$4999,8,FALSE),""),""),"")</f>
        <v/>
      </c>
      <c r="AT113" s="25" t="str">
        <f t="shared" si="7"/>
        <v>[204] = {wayshrines={-1,-1,-1,}, dlcId=DLC_IMPERIAL_CITY</v>
      </c>
      <c r="AU113" s="25" t="str">
        <f t="shared" si="8"/>
        <v>, zoneIds={584}, veteran=false</v>
      </c>
      <c r="AV113" s="25" t="str">
        <f t="shared" si="10"/>
        <v>, setType=LIBSETS_SETTYPE_DAILYRANDOMDUNGEONANDICREWARD},</v>
      </c>
      <c r="AW113" s="25" t="str">
        <f t="shared" si="9"/>
        <v xml:space="preserve"> --Endurance / Beständigkeit   [Imperial City]</v>
      </c>
    </row>
    <row r="114" spans="1:49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6"/>
        <v>205</v>
      </c>
      <c r="I114" t="s">
        <v>4199</v>
      </c>
      <c r="J114" s="8" t="s">
        <v>4249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W114"/>
      <c r="X114"/>
      <c r="Y114" s="3" t="str">
        <f>IF(J114&lt;&gt;"LIBSETS_SETTYPE_BATTLEGROUND",IF(J114&lt;&gt;"LIBSETS_SETTYPE_SPECIAL",IF(Z114&lt;&gt;"",VLOOKUP(Z114,'ESO zone constants'!$E$2:$L$4999,8,FALSE),""),""),"")</f>
        <v/>
      </c>
      <c r="AA114"/>
      <c r="AB114"/>
      <c r="AC114"/>
      <c r="AD114" s="3" t="str">
        <f>IF(J114&lt;&gt;"LIBSETS_SETTYPE_BATTLEGROUND",IF(J114&lt;&gt;"LIBSETS_SETTYPE_SPECIAL",IF(AE114&lt;&gt;"",VLOOKUP(AE114,'ESO zone constants'!$E$2:$L$4999,8,FALSE),""),""),"")</f>
        <v/>
      </c>
      <c r="AH114" s="3" t="str">
        <f>IF(J114&lt;&gt;"LIBSETS_SETTYPE_BATTLEGROUND",IF(J114&lt;&gt;"LIBSETS_SETTYPE_SPECIAL",IF(AI114&lt;&gt;"",VLOOKUP(AI114,'ESO zone constants'!$E$2:$L$4999,8,FALSE),""),""),"")</f>
        <v/>
      </c>
      <c r="AL114" s="3" t="str">
        <f>IF(J114&lt;&gt;"LIBSETS_SETTYPE_BATTLEGROUND",IF(J114&lt;&gt;"LIBSETS_SETTYPE_SPECIAL",IF(AM114&lt;&gt;"",VLOOKUP(AM114,'ESO zone constants'!$E$2:$L$4999,8,FALSE),""),""),"")</f>
        <v/>
      </c>
      <c r="AP114" s="3" t="str">
        <f>IF(J114&lt;&gt;"LIBSETS_SETTYPE_BATTLEGROUND",IF(J114&lt;&gt;"LIBSETS_SETTYPE_SPECIAL",IF(AQ114&lt;&gt;"",VLOOKUP(AQ114,'ESO zone constants'!$E$2:$L$4999,8,FALSE),""),""),"")</f>
        <v/>
      </c>
      <c r="AT114" s="25" t="str">
        <f t="shared" si="7"/>
        <v>[205] = {wayshrines={-1,-1,-1,}, dlcId=DLC_IMPERIAL_CITY</v>
      </c>
      <c r="AU114" s="25" t="str">
        <f t="shared" si="8"/>
        <v>, zoneIds={584}, veteran=false</v>
      </c>
      <c r="AV114" s="25" t="str">
        <f t="shared" si="10"/>
        <v>, setType=LIBSETS_SETTYPE_DAILYRANDOMDUNGEONANDICREWARD},</v>
      </c>
      <c r="AW114" s="25" t="str">
        <f t="shared" si="9"/>
        <v xml:space="preserve"> --Willpower / Willenskraft   [Imperial City]</v>
      </c>
    </row>
    <row r="115" spans="1:49" s="15" customFormat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6"/>
        <v>206</v>
      </c>
      <c r="H115"/>
      <c r="I115" t="s">
        <v>4199</v>
      </c>
      <c r="J115" s="8" t="s">
        <v>4249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 s="43"/>
      <c r="W115"/>
      <c r="X115"/>
      <c r="Y115" s="3" t="str">
        <f>IF(J115&lt;&gt;"LIBSETS_SETTYPE_BATTLEGROUND",IF(J115&lt;&gt;"LIBSETS_SETTYPE_SPECIAL",IF(Z115&lt;&gt;"",VLOOKUP(Z115,'ESO zone constants'!$E$2:$L$4999,8,FALSE),""),""),"")</f>
        <v/>
      </c>
      <c r="Z115"/>
      <c r="AA115"/>
      <c r="AB115"/>
      <c r="AC115"/>
      <c r="AD115" s="3" t="str">
        <f>IF(J115&lt;&gt;"LIBSETS_SETTYPE_BATTLEGROUND",IF(J115&lt;&gt;"LIBSETS_SETTYPE_SPECIAL",IF(AE115&lt;&gt;"",VLOOKUP(AE115,'ESO zone constants'!$E$2:$L$4999,8,FALSE),""),""),"")</f>
        <v/>
      </c>
      <c r="AE115"/>
      <c r="AF115"/>
      <c r="AG115"/>
      <c r="AH115" s="3" t="str">
        <f>IF(J115&lt;&gt;"LIBSETS_SETTYPE_BATTLEGROUND",IF(J115&lt;&gt;"LIBSETS_SETTYPE_SPECIAL",IF(AI115&lt;&gt;"",VLOOKUP(AI115,'ESO zone constants'!$E$2:$L$4999,8,FALSE),""),""),"")</f>
        <v/>
      </c>
      <c r="AI115"/>
      <c r="AJ115"/>
      <c r="AK115"/>
      <c r="AL115" s="3" t="str">
        <f>IF(J115&lt;&gt;"LIBSETS_SETTYPE_BATTLEGROUND",IF(J115&lt;&gt;"LIBSETS_SETTYPE_SPECIAL",IF(AM115&lt;&gt;"",VLOOKUP(AM115,'ESO zone constants'!$E$2:$L$4999,8,FALSE),""),""),"")</f>
        <v/>
      </c>
      <c r="AM115"/>
      <c r="AN115"/>
      <c r="AO115"/>
      <c r="AP115" s="3" t="str">
        <f>IF(J115&lt;&gt;"LIBSETS_SETTYPE_BATTLEGROUND",IF(J115&lt;&gt;"LIBSETS_SETTYPE_SPECIAL",IF(AQ115&lt;&gt;"",VLOOKUP(AQ115,'ESO zone constants'!$E$2:$L$4999,8,FALSE),""),""),"")</f>
        <v/>
      </c>
      <c r="AQ115"/>
      <c r="AR115"/>
      <c r="AS115"/>
      <c r="AT115" s="25" t="str">
        <f t="shared" si="7"/>
        <v>[206] = {wayshrines={-1,-1,-1,}, dlcId=DLC_IMPERIAL_CITY</v>
      </c>
      <c r="AU115" s="25" t="str">
        <f t="shared" si="8"/>
        <v>, zoneIds={584}, veteran=false</v>
      </c>
      <c r="AV115" s="25" t="str">
        <f t="shared" si="10"/>
        <v>, setType=LIBSETS_SETTYPE_DAILYRANDOMDUNGEONANDICREWARD},</v>
      </c>
      <c r="AW115" s="25" t="str">
        <f t="shared" si="9"/>
        <v xml:space="preserve"> --Agility / Agilität   [Imperial City]</v>
      </c>
    </row>
    <row r="116" spans="1:49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6"/>
        <v>19</v>
      </c>
      <c r="J116" s="8" t="s">
        <v>4250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W116"/>
      <c r="X116"/>
      <c r="Y116" s="3" t="str">
        <f>IF(J116&lt;&gt;"LIBSETS_SETTYPE_BATTLEGROUND",IF(J116&lt;&gt;"LIBSETS_SETTYPE_SPECIAL",IF(Z116&lt;&gt;"",VLOOKUP(Z116,'ESO zone constants'!$E$2:$L$4999,8,FALSE),""),""),"")</f>
        <v/>
      </c>
      <c r="AA116"/>
      <c r="AB116"/>
      <c r="AC116"/>
      <c r="AD116" s="3" t="str">
        <f>IF(J116&lt;&gt;"LIBSETS_SETTYPE_BATTLEGROUND",IF(J116&lt;&gt;"LIBSETS_SETTYPE_SPECIAL",IF(AE116&lt;&gt;"",VLOOKUP(AE116,'ESO zone constants'!$E$2:$L$4999,8,FALSE),""),""),"")</f>
        <v/>
      </c>
      <c r="AH116" s="3" t="str">
        <f>IF(J116&lt;&gt;"LIBSETS_SETTYPE_BATTLEGROUND",IF(J116&lt;&gt;"LIBSETS_SETTYPE_SPECIAL",IF(AI116&lt;&gt;"",VLOOKUP(AI116,'ESO zone constants'!$E$2:$L$4999,8,FALSE),""),""),"")</f>
        <v/>
      </c>
      <c r="AL116" s="3" t="str">
        <f>IF(J116&lt;&gt;"LIBSETS_SETTYPE_BATTLEGROUND",IF(J116&lt;&gt;"LIBSETS_SETTYPE_SPECIAL",IF(AM116&lt;&gt;"",VLOOKUP(AM116,'ESO zone constants'!$E$2:$L$4999,8,FALSE),""),""),"")</f>
        <v/>
      </c>
      <c r="AP116" s="3" t="str">
        <f>IF(J116&lt;&gt;"LIBSETS_SETTYPE_BATTLEGROUND",IF(J116&lt;&gt;"LIBSETS_SETTYPE_SPECIAL",IF(AQ116&lt;&gt;"",VLOOKUP(AQ116,'ESO zone constants'!$E$2:$L$4999,8,FALSE),""),""),"")</f>
        <v/>
      </c>
      <c r="AT116" s="25" t="str">
        <f t="shared" si="7"/>
        <v>[19] = {wayshrines={-1,-1,-1,}, dlcId=DLC_BASE_GAME</v>
      </c>
      <c r="AU116" s="25" t="str">
        <f t="shared" si="8"/>
        <v>, zoneIds={31}, veteran=false</v>
      </c>
      <c r="AV116" s="25" t="str">
        <f t="shared" si="10"/>
        <v>, setType=LIBSETS_SETTYPE_DUNGEON},</v>
      </c>
      <c r="AW116" s="25" t="str">
        <f t="shared" si="9"/>
        <v xml:space="preserve"> --Vestments of the Warlock / Gewänder des Hexers   [Selene's Web]</v>
      </c>
    </row>
    <row r="117" spans="1:49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6"/>
        <v>28</v>
      </c>
      <c r="J117" s="8" t="s">
        <v>4250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W117"/>
      <c r="X117"/>
      <c r="Y117" s="3">
        <f>IF(J117&lt;&gt;"LIBSETS_SETTYPE_BATTLEGROUND",IF(J117&lt;&gt;"LIBSETS_SETTYPE_SPECIAL",IF(Z117&lt;&gt;"",VLOOKUP(Z117,'ESO zone constants'!$E$2:$L$4999,8,FALSE),""),""),"")</f>
        <v>931</v>
      </c>
      <c r="Z117" t="s">
        <v>56</v>
      </c>
      <c r="AA117"/>
      <c r="AB117"/>
      <c r="AC117"/>
      <c r="AD117" s="3" t="str">
        <f>IF(J117&lt;&gt;"LIBSETS_SETTYPE_BATTLEGROUND",IF(J117&lt;&gt;"LIBSETS_SETTYPE_SPECIAL",IF(AE117&lt;&gt;"",VLOOKUP(AE117,'ESO zone constants'!$E$2:$L$4999,8,FALSE),""),""),"")</f>
        <v/>
      </c>
      <c r="AH117" s="3" t="str">
        <f>IF(J117&lt;&gt;"LIBSETS_SETTYPE_BATTLEGROUND",IF(J117&lt;&gt;"LIBSETS_SETTYPE_SPECIAL",IF(AI117&lt;&gt;"",VLOOKUP(AI117,'ESO zone constants'!$E$2:$L$4999,8,FALSE),""),""),"")</f>
        <v/>
      </c>
      <c r="AL117" s="3" t="str">
        <f>IF(J117&lt;&gt;"LIBSETS_SETTYPE_BATTLEGROUND",IF(J117&lt;&gt;"LIBSETS_SETTYPE_SPECIAL",IF(AM117&lt;&gt;"",VLOOKUP(AM117,'ESO zone constants'!$E$2:$L$4999,8,FALSE),""),""),"")</f>
        <v/>
      </c>
      <c r="AP117" s="3" t="str">
        <f>IF(J117&lt;&gt;"LIBSETS_SETTYPE_BATTLEGROUND",IF(J117&lt;&gt;"LIBSETS_SETTYPE_SPECIAL",IF(AQ117&lt;&gt;"",VLOOKUP(AQ117,'ESO zone constants'!$E$2:$L$4999,8,FALSE),""),""),"")</f>
        <v/>
      </c>
      <c r="AT117" s="25" t="str">
        <f t="shared" si="7"/>
        <v>[28] = {wayshrines={-1,-1,-1,}, dlcId=DLC_BASE_GAME</v>
      </c>
      <c r="AU117" s="25" t="str">
        <f t="shared" si="8"/>
        <v>, zoneIds={126,931}, veteran=false</v>
      </c>
      <c r="AV117" s="25" t="str">
        <f t="shared" si="10"/>
        <v>, setType=LIBSETS_SETTYPE_DUNGEON},</v>
      </c>
      <c r="AW117" s="25" t="str">
        <f t="shared" si="9"/>
        <v xml:space="preserve"> --Barkskin / Borkenhaut   [Elden Hollow I, Elden Hollow II]</v>
      </c>
    </row>
    <row r="118" spans="1:49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6"/>
        <v>29</v>
      </c>
      <c r="J118" s="8" t="s">
        <v>4250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W118"/>
      <c r="X118"/>
      <c r="Y118" s="3">
        <f>IF(J118&lt;&gt;"LIBSETS_SETTYPE_BATTLEGROUND",IF(J118&lt;&gt;"LIBSETS_SETTYPE_SPECIAL",IF(Z118&lt;&gt;"",VLOOKUP(Z118,'ESO zone constants'!$E$2:$L$4999,8,FALSE),""),""),"")</f>
        <v>933</v>
      </c>
      <c r="Z118" t="s">
        <v>58</v>
      </c>
      <c r="AA118"/>
      <c r="AB118"/>
      <c r="AC118"/>
      <c r="AD118" s="3" t="str">
        <f>IF(J118&lt;&gt;"LIBSETS_SETTYPE_BATTLEGROUND",IF(J118&lt;&gt;"LIBSETS_SETTYPE_SPECIAL",IF(AE118&lt;&gt;"",VLOOKUP(AE118,'ESO zone constants'!$E$2:$L$4999,8,FALSE),""),""),"")</f>
        <v/>
      </c>
      <c r="AH118" s="3" t="str">
        <f>IF(J118&lt;&gt;"LIBSETS_SETTYPE_BATTLEGROUND",IF(J118&lt;&gt;"LIBSETS_SETTYPE_SPECIAL",IF(AI118&lt;&gt;"",VLOOKUP(AI118,'ESO zone constants'!$E$2:$L$4999,8,FALSE),""),""),"")</f>
        <v/>
      </c>
      <c r="AL118" s="3" t="str">
        <f>IF(J118&lt;&gt;"LIBSETS_SETTYPE_BATTLEGROUND",IF(J118&lt;&gt;"LIBSETS_SETTYPE_SPECIAL",IF(AM118&lt;&gt;"",VLOOKUP(AM118,'ESO zone constants'!$E$2:$L$4999,8,FALSE),""),""),"")</f>
        <v/>
      </c>
      <c r="AP118" s="3" t="str">
        <f>IF(J118&lt;&gt;"LIBSETS_SETTYPE_BATTLEGROUND",IF(J118&lt;&gt;"LIBSETS_SETTYPE_SPECIAL",IF(AQ118&lt;&gt;"",VLOOKUP(AQ118,'ESO zone constants'!$E$2:$L$4999,8,FALSE),""),""),"")</f>
        <v/>
      </c>
      <c r="AT118" s="25" t="str">
        <f t="shared" si="7"/>
        <v>[29] = {wayshrines={-1,-1,-1,}, dlcId=DLC_BASE_GAME</v>
      </c>
      <c r="AU118" s="25" t="str">
        <f t="shared" si="8"/>
        <v>, zoneIds={146,933}, veteran=false</v>
      </c>
      <c r="AV118" s="25" t="str">
        <f t="shared" si="10"/>
        <v>, setType=LIBSETS_SETTYPE_DUNGEON},</v>
      </c>
      <c r="AW118" s="25" t="str">
        <f t="shared" si="9"/>
        <v xml:space="preserve"> --Sergeant's Mail / Rüstung des Feldwebels   [Wayrest Sewers I, Wayrest Sewers II]</v>
      </c>
    </row>
    <row r="119" spans="1:49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6"/>
        <v>33</v>
      </c>
      <c r="J119" s="8" t="s">
        <v>4250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W119"/>
      <c r="X119"/>
      <c r="Y119" s="3">
        <f>IF(J119&lt;&gt;"LIBSETS_SETTYPE_BATTLEGROUND",IF(J119&lt;&gt;"LIBSETS_SETTYPE_SPECIAL",IF(Z119&lt;&gt;"",VLOOKUP(Z119,'ESO zone constants'!$E$2:$L$4999,8,FALSE),""),""),"")</f>
        <v>934</v>
      </c>
      <c r="Z119" t="s">
        <v>63</v>
      </c>
      <c r="AA119"/>
      <c r="AB119"/>
      <c r="AC119"/>
      <c r="AD119" s="3" t="str">
        <f>IF(J119&lt;&gt;"LIBSETS_SETTYPE_BATTLEGROUND",IF(J119&lt;&gt;"LIBSETS_SETTYPE_SPECIAL",IF(AE119&lt;&gt;"",VLOOKUP(AE119,'ESO zone constants'!$E$2:$L$4999,8,FALSE),""),""),"")</f>
        <v/>
      </c>
      <c r="AH119" s="3" t="str">
        <f>IF(J119&lt;&gt;"LIBSETS_SETTYPE_BATTLEGROUND",IF(J119&lt;&gt;"LIBSETS_SETTYPE_SPECIAL",IF(AI119&lt;&gt;"",VLOOKUP(AI119,'ESO zone constants'!$E$2:$L$4999,8,FALSE),""),""),"")</f>
        <v/>
      </c>
      <c r="AL119" s="3" t="str">
        <f>IF(J119&lt;&gt;"LIBSETS_SETTYPE_BATTLEGROUND",IF(J119&lt;&gt;"LIBSETS_SETTYPE_SPECIAL",IF(AM119&lt;&gt;"",VLOOKUP(AM119,'ESO zone constants'!$E$2:$L$4999,8,FALSE),""),""),"")</f>
        <v/>
      </c>
      <c r="AP119" s="3" t="str">
        <f>IF(J119&lt;&gt;"LIBSETS_SETTYPE_BATTLEGROUND",IF(J119&lt;&gt;"LIBSETS_SETTYPE_SPECIAL",IF(AQ119&lt;&gt;"",VLOOKUP(AQ119,'ESO zone constants'!$E$2:$L$4999,8,FALSE),""),""),"")</f>
        <v/>
      </c>
      <c r="AT119" s="25" t="str">
        <f t="shared" si="7"/>
        <v>[33] = {wayshrines={-1,-1,-1,}, dlcId=DLC_BASE_GAME</v>
      </c>
      <c r="AU119" s="25" t="str">
        <f t="shared" si="8"/>
        <v>, zoneIds={283,934}, veteran=false</v>
      </c>
      <c r="AV119" s="25" t="str">
        <f t="shared" si="10"/>
        <v>, setType=LIBSETS_SETTYPE_DUNGEON},</v>
      </c>
      <c r="AW119" s="25" t="str">
        <f t="shared" si="9"/>
        <v xml:space="preserve"> --Viper's Sting / Vipernbiss   [Fungal Grotto I, Fungal Grotto II]</v>
      </c>
    </row>
    <row r="120" spans="1:49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6"/>
        <v>35</v>
      </c>
      <c r="J120" s="8" t="s">
        <v>4250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W120"/>
      <c r="X120"/>
      <c r="Y120" s="3">
        <f>IF(J120&lt;&gt;"LIBSETS_SETTYPE_BATTLEGROUND",IF(J120&lt;&gt;"LIBSETS_SETTYPE_SPECIAL",IF(Z120&lt;&gt;"",VLOOKUP(Z120,'ESO zone constants'!$E$2:$L$4999,8,FALSE),""),""),"")</f>
        <v>936</v>
      </c>
      <c r="Z120" t="s">
        <v>42</v>
      </c>
      <c r="AA120"/>
      <c r="AB120"/>
      <c r="AC120"/>
      <c r="AD120" s="3" t="str">
        <f>IF(J120&lt;&gt;"LIBSETS_SETTYPE_BATTLEGROUND",IF(J120&lt;&gt;"LIBSETS_SETTYPE_SPECIAL",IF(AE120&lt;&gt;"",VLOOKUP(AE120,'ESO zone constants'!$E$2:$L$4999,8,FALSE),""),""),"")</f>
        <v/>
      </c>
      <c r="AH120" s="3" t="str">
        <f>IF(J120&lt;&gt;"LIBSETS_SETTYPE_BATTLEGROUND",IF(J120&lt;&gt;"LIBSETS_SETTYPE_SPECIAL",IF(AI120&lt;&gt;"",VLOOKUP(AI120,'ESO zone constants'!$E$2:$L$4999,8,FALSE),""),""),"")</f>
        <v/>
      </c>
      <c r="AL120" s="3" t="str">
        <f>IF(J120&lt;&gt;"LIBSETS_SETTYPE_BATTLEGROUND",IF(J120&lt;&gt;"LIBSETS_SETTYPE_SPECIAL",IF(AM120&lt;&gt;"",VLOOKUP(AM120,'ESO zone constants'!$E$2:$L$4999,8,FALSE),""),""),"")</f>
        <v/>
      </c>
      <c r="AP120" s="3" t="str">
        <f>IF(J120&lt;&gt;"LIBSETS_SETTYPE_BATTLEGROUND",IF(J120&lt;&gt;"LIBSETS_SETTYPE_SPECIAL",IF(AQ120&lt;&gt;"",VLOOKUP(AQ120,'ESO zone constants'!$E$2:$L$4999,8,FALSE),""),""),"")</f>
        <v/>
      </c>
      <c r="AT120" s="25" t="str">
        <f t="shared" si="7"/>
        <v>[35] = {wayshrines={-1,-1,-1,}, dlcId=DLC_BASE_GAME</v>
      </c>
      <c r="AU120" s="25" t="str">
        <f t="shared" si="8"/>
        <v>, zoneIds={144,936}, veteran=false</v>
      </c>
      <c r="AV120" s="25" t="str">
        <f t="shared" si="10"/>
        <v>, setType=LIBSETS_SETTYPE_DUNGEON},</v>
      </c>
      <c r="AW120" s="25" t="str">
        <f t="shared" si="9"/>
        <v xml:space="preserve"> --Knightmare / Albtraumritter   [Spindleclutch I, Spindleclutch II]</v>
      </c>
    </row>
    <row r="121" spans="1:49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6"/>
        <v>46</v>
      </c>
      <c r="J121" s="8" t="s">
        <v>4250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W121"/>
      <c r="X121"/>
      <c r="Y121" s="3" t="str">
        <f>IF(J121&lt;&gt;"LIBSETS_SETTYPE_BATTLEGROUND",IF(J121&lt;&gt;"LIBSETS_SETTYPE_SPECIAL",IF(Z121&lt;&gt;"",VLOOKUP(Z121,'ESO zone constants'!$E$2:$L$4999,8,FALSE),""),""),"")</f>
        <v/>
      </c>
      <c r="AA121"/>
      <c r="AB121"/>
      <c r="AC121"/>
      <c r="AD121" s="3" t="str">
        <f>IF(J121&lt;&gt;"LIBSETS_SETTYPE_BATTLEGROUND",IF(J121&lt;&gt;"LIBSETS_SETTYPE_SPECIAL",IF(AE121&lt;&gt;"",VLOOKUP(AE121,'ESO zone constants'!$E$2:$L$4999,8,FALSE),""),""),"")</f>
        <v/>
      </c>
      <c r="AH121" s="3" t="str">
        <f>IF(J121&lt;&gt;"LIBSETS_SETTYPE_BATTLEGROUND",IF(J121&lt;&gt;"LIBSETS_SETTYPE_SPECIAL",IF(AI121&lt;&gt;"",VLOOKUP(AI121,'ESO zone constants'!$E$2:$L$4999,8,FALSE),""),""),"")</f>
        <v/>
      </c>
      <c r="AL121" s="3" t="str">
        <f>IF(J121&lt;&gt;"LIBSETS_SETTYPE_BATTLEGROUND",IF(J121&lt;&gt;"LIBSETS_SETTYPE_SPECIAL",IF(AM121&lt;&gt;"",VLOOKUP(AM121,'ESO zone constants'!$E$2:$L$4999,8,FALSE),""),""),"")</f>
        <v/>
      </c>
      <c r="AP121" s="3" t="str">
        <f>IF(J121&lt;&gt;"LIBSETS_SETTYPE_BATTLEGROUND",IF(J121&lt;&gt;"LIBSETS_SETTYPE_SPECIAL",IF(AQ121&lt;&gt;"",VLOOKUP(AQ121,'ESO zone constants'!$E$2:$L$4999,8,FALSE),""),""),"")</f>
        <v/>
      </c>
      <c r="AT121" s="25" t="str">
        <f t="shared" si="7"/>
        <v>[46] = {wayshrines={-1,-1,-1,}, dlcId=DLC_BASE_GAME</v>
      </c>
      <c r="AU121" s="25" t="str">
        <f t="shared" si="8"/>
        <v>, zoneIds={64}, veteran=false</v>
      </c>
      <c r="AV121" s="25" t="str">
        <f t="shared" si="10"/>
        <v>, setType=LIBSETS_SETTYPE_DUNGEON},</v>
      </c>
      <c r="AW121" s="25" t="str">
        <f t="shared" si="9"/>
        <v xml:space="preserve"> --Noble Duelist's Silks / Seide des edlen Duellanten   [Blessed Crucible]</v>
      </c>
    </row>
    <row r="122" spans="1:49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6"/>
        <v>53</v>
      </c>
      <c r="J122" s="8" t="s">
        <v>4250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W122"/>
      <c r="X122"/>
      <c r="Y122" s="3" t="str">
        <f>IF(J122&lt;&gt;"LIBSETS_SETTYPE_BATTLEGROUND",IF(J122&lt;&gt;"LIBSETS_SETTYPE_SPECIAL",IF(Z122&lt;&gt;"",VLOOKUP(Z122,'ESO zone constants'!$E$2:$L$4999,8,FALSE),""),""),"")</f>
        <v/>
      </c>
      <c r="AA122"/>
      <c r="AB122"/>
      <c r="AC122"/>
      <c r="AD122" s="3" t="str">
        <f>IF(J122&lt;&gt;"LIBSETS_SETTYPE_BATTLEGROUND",IF(J122&lt;&gt;"LIBSETS_SETTYPE_SPECIAL",IF(AE122&lt;&gt;"",VLOOKUP(AE122,'ESO zone constants'!$E$2:$L$4999,8,FALSE),""),""),"")</f>
        <v/>
      </c>
      <c r="AH122" s="3" t="str">
        <f>IF(J122&lt;&gt;"LIBSETS_SETTYPE_BATTLEGROUND",IF(J122&lt;&gt;"LIBSETS_SETTYPE_SPECIAL",IF(AI122&lt;&gt;"",VLOOKUP(AI122,'ESO zone constants'!$E$2:$L$4999,8,FALSE),""),""),"")</f>
        <v/>
      </c>
      <c r="AL122" s="3" t="str">
        <f>IF(J122&lt;&gt;"LIBSETS_SETTYPE_BATTLEGROUND",IF(J122&lt;&gt;"LIBSETS_SETTYPE_SPECIAL",IF(AM122&lt;&gt;"",VLOOKUP(AM122,'ESO zone constants'!$E$2:$L$4999,8,FALSE),""),""),"")</f>
        <v/>
      </c>
      <c r="AP122" s="3" t="str">
        <f>IF(J122&lt;&gt;"LIBSETS_SETTYPE_BATTLEGROUND",IF(J122&lt;&gt;"LIBSETS_SETTYPE_SPECIAL",IF(AQ122&lt;&gt;"",VLOOKUP(AQ122,'ESO zone constants'!$E$2:$L$4999,8,FALSE),""),""),"")</f>
        <v/>
      </c>
      <c r="AT122" s="25" t="str">
        <f t="shared" si="7"/>
        <v>[53] = {wayshrines={-1,-1,-1,}, dlcId=DLC_BASE_GAME</v>
      </c>
      <c r="AU122" s="25" t="str">
        <f t="shared" si="8"/>
        <v>, zoneIds={449}, veteran=false</v>
      </c>
      <c r="AV122" s="25" t="str">
        <f t="shared" si="10"/>
        <v>, setType=LIBSETS_SETTYPE_DUNGEON},</v>
      </c>
      <c r="AW122" s="25" t="str">
        <f t="shared" si="9"/>
        <v xml:space="preserve"> --The Ice Furnace / Eisschmiede   [Direfrost Keep]</v>
      </c>
    </row>
    <row r="123" spans="1:49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6"/>
        <v>55</v>
      </c>
      <c r="J123" s="8" t="s">
        <v>4250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W123"/>
      <c r="X123"/>
      <c r="Y123" s="3">
        <f>IF(J123&lt;&gt;"LIBSETS_SETTYPE_BATTLEGROUND",IF(J123&lt;&gt;"LIBSETS_SETTYPE_SPECIAL",IF(Z123&lt;&gt;"",VLOOKUP(Z123,'ESO zone constants'!$E$2:$L$4999,8,FALSE),""),""),"")</f>
        <v>936</v>
      </c>
      <c r="Z123" t="s">
        <v>42</v>
      </c>
      <c r="AA123"/>
      <c r="AB123"/>
      <c r="AC123"/>
      <c r="AD123" s="3" t="str">
        <f>IF(J123&lt;&gt;"LIBSETS_SETTYPE_BATTLEGROUND",IF(J123&lt;&gt;"LIBSETS_SETTYPE_SPECIAL",IF(AE123&lt;&gt;"",VLOOKUP(AE123,'ESO zone constants'!$E$2:$L$4999,8,FALSE),""),""),"")</f>
        <v/>
      </c>
      <c r="AH123" s="3" t="str">
        <f>IF(J123&lt;&gt;"LIBSETS_SETTYPE_BATTLEGROUND",IF(J123&lt;&gt;"LIBSETS_SETTYPE_SPECIAL",IF(AI123&lt;&gt;"",VLOOKUP(AI123,'ESO zone constants'!$E$2:$L$4999,8,FALSE),""),""),"")</f>
        <v/>
      </c>
      <c r="AL123" s="3" t="str">
        <f>IF(J123&lt;&gt;"LIBSETS_SETTYPE_BATTLEGROUND",IF(J123&lt;&gt;"LIBSETS_SETTYPE_SPECIAL",IF(AM123&lt;&gt;"",VLOOKUP(AM123,'ESO zone constants'!$E$2:$L$4999,8,FALSE),""),""),"")</f>
        <v/>
      </c>
      <c r="AP123" s="3" t="str">
        <f>IF(J123&lt;&gt;"LIBSETS_SETTYPE_BATTLEGROUND",IF(J123&lt;&gt;"LIBSETS_SETTYPE_SPECIAL",IF(AQ123&lt;&gt;"",VLOOKUP(AQ123,'ESO zone constants'!$E$2:$L$4999,8,FALSE),""),""),"")</f>
        <v/>
      </c>
      <c r="AT123" s="25" t="str">
        <f t="shared" si="7"/>
        <v>[55] = {wayshrines={-1,-1,-1,}, dlcId=DLC_BASE_GAME</v>
      </c>
      <c r="AU123" s="25" t="str">
        <f t="shared" si="8"/>
        <v>, zoneIds={144,936}, veteran=false</v>
      </c>
      <c r="AV123" s="25" t="str">
        <f t="shared" si="10"/>
        <v>, setType=LIBSETS_SETTYPE_DUNGEON},</v>
      </c>
      <c r="AW123" s="25" t="str">
        <f t="shared" si="9"/>
        <v xml:space="preserve"> --Prayer Shawl / Gebetstuch   [Spindleclutch I, Spindleclutch II]</v>
      </c>
    </row>
    <row r="124" spans="1:49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6"/>
        <v>61</v>
      </c>
      <c r="J124" s="8" t="s">
        <v>4250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W124"/>
      <c r="X124"/>
      <c r="Y124" s="3">
        <f>IF(J124&lt;&gt;"LIBSETS_SETTYPE_BATTLEGROUND",IF(J124&lt;&gt;"LIBSETS_SETTYPE_SPECIAL",IF(Z124&lt;&gt;"",VLOOKUP(Z124,'ESO zone constants'!$E$2:$L$4999,8,FALSE),""),""),"")</f>
        <v>934</v>
      </c>
      <c r="Z124" t="s">
        <v>63</v>
      </c>
      <c r="AA124"/>
      <c r="AB124"/>
      <c r="AC124"/>
      <c r="AD124" s="3" t="str">
        <f>IF(J124&lt;&gt;"LIBSETS_SETTYPE_BATTLEGROUND",IF(J124&lt;&gt;"LIBSETS_SETTYPE_SPECIAL",IF(AE124&lt;&gt;"",VLOOKUP(AE124,'ESO zone constants'!$E$2:$L$4999,8,FALSE),""),""),"")</f>
        <v/>
      </c>
      <c r="AH124" s="3" t="str">
        <f>IF(J124&lt;&gt;"LIBSETS_SETTYPE_BATTLEGROUND",IF(J124&lt;&gt;"LIBSETS_SETTYPE_SPECIAL",IF(AI124&lt;&gt;"",VLOOKUP(AI124,'ESO zone constants'!$E$2:$L$4999,8,FALSE),""),""),"")</f>
        <v/>
      </c>
      <c r="AL124" s="3" t="str">
        <f>IF(J124&lt;&gt;"LIBSETS_SETTYPE_BATTLEGROUND",IF(J124&lt;&gt;"LIBSETS_SETTYPE_SPECIAL",IF(AM124&lt;&gt;"",VLOOKUP(AM124,'ESO zone constants'!$E$2:$L$4999,8,FALSE),""),""),"")</f>
        <v/>
      </c>
      <c r="AP124" s="3" t="str">
        <f>IF(J124&lt;&gt;"LIBSETS_SETTYPE_BATTLEGROUND",IF(J124&lt;&gt;"LIBSETS_SETTYPE_SPECIAL",IF(AQ124&lt;&gt;"",VLOOKUP(AQ124,'ESO zone constants'!$E$2:$L$4999,8,FALSE),""),""),"")</f>
        <v/>
      </c>
      <c r="AT124" s="25" t="str">
        <f t="shared" si="7"/>
        <v>[61] = {wayshrines={-1,-1,-1,}, dlcId=DLC_BASE_GAME</v>
      </c>
      <c r="AU124" s="25" t="str">
        <f t="shared" si="8"/>
        <v>, zoneIds={283,934}, veteran=false</v>
      </c>
      <c r="AV124" s="25" t="str">
        <f t="shared" si="10"/>
        <v>, setType=LIBSETS_SETTYPE_DUNGEON},</v>
      </c>
      <c r="AW124" s="25" t="str">
        <f t="shared" si="9"/>
        <v xml:space="preserve"> --Dreugh King Slayer / Dreughkönigsschlächter   [Fungal Grotto I, Fungal Grotto II]</v>
      </c>
    </row>
    <row r="125" spans="1:49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6"/>
        <v>71</v>
      </c>
      <c r="J125" s="8" t="s">
        <v>4250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W125"/>
      <c r="X125"/>
      <c r="Y125" s="3" t="str">
        <f>IF(J125&lt;&gt;"LIBSETS_SETTYPE_BATTLEGROUND",IF(J125&lt;&gt;"LIBSETS_SETTYPE_SPECIAL",IF(Z125&lt;&gt;"",VLOOKUP(Z125,'ESO zone constants'!$E$2:$L$4999,8,FALSE),""),""),"")</f>
        <v/>
      </c>
      <c r="AA125"/>
      <c r="AB125"/>
      <c r="AC125"/>
      <c r="AD125" s="3" t="str">
        <f>IF(J125&lt;&gt;"LIBSETS_SETTYPE_BATTLEGROUND",IF(J125&lt;&gt;"LIBSETS_SETTYPE_SPECIAL",IF(AE125&lt;&gt;"",VLOOKUP(AE125,'ESO zone constants'!$E$2:$L$4999,8,FALSE),""),""),"")</f>
        <v/>
      </c>
      <c r="AH125" s="3" t="str">
        <f>IF(J125&lt;&gt;"LIBSETS_SETTYPE_BATTLEGROUND",IF(J125&lt;&gt;"LIBSETS_SETTYPE_SPECIAL",IF(AI125&lt;&gt;"",VLOOKUP(AI125,'ESO zone constants'!$E$2:$L$4999,8,FALSE),""),""),"")</f>
        <v/>
      </c>
      <c r="AL125" s="3" t="str">
        <f>IF(J125&lt;&gt;"LIBSETS_SETTYPE_BATTLEGROUND",IF(J125&lt;&gt;"LIBSETS_SETTYPE_SPECIAL",IF(AM125&lt;&gt;"",VLOOKUP(AM125,'ESO zone constants'!$E$2:$L$4999,8,FALSE),""),""),"")</f>
        <v/>
      </c>
      <c r="AP125" s="3" t="str">
        <f>IF(J125&lt;&gt;"LIBSETS_SETTYPE_BATTLEGROUND",IF(J125&lt;&gt;"LIBSETS_SETTYPE_SPECIAL",IF(AQ125&lt;&gt;"",VLOOKUP(AQ125,'ESO zone constants'!$E$2:$L$4999,8,FALSE),""),""),"")</f>
        <v/>
      </c>
      <c r="AT125" s="25" t="str">
        <f t="shared" si="7"/>
        <v>[71] = {wayshrines={-1,-1,-1,}, dlcId=DLC_BASE_GAME</v>
      </c>
      <c r="AU125" s="25" t="str">
        <f t="shared" si="8"/>
        <v>, zoneIds={31}, veteran=false</v>
      </c>
      <c r="AV125" s="25" t="str">
        <f t="shared" si="10"/>
        <v>, setType=LIBSETS_SETTYPE_DUNGEON},</v>
      </c>
      <c r="AW125" s="25" t="str">
        <f t="shared" si="9"/>
        <v xml:space="preserve"> --Durok's Bane / Duroks Fluch   [Selene's Web]</v>
      </c>
    </row>
    <row r="126" spans="1:49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6"/>
        <v>72</v>
      </c>
      <c r="J126" s="8" t="s">
        <v>4250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W126"/>
      <c r="X126"/>
      <c r="Y126" s="3" t="str">
        <f>IF(J126&lt;&gt;"LIBSETS_SETTYPE_BATTLEGROUND",IF(J126&lt;&gt;"LIBSETS_SETTYPE_SPECIAL",IF(Z126&lt;&gt;"",VLOOKUP(Z126,'ESO zone constants'!$E$2:$L$4999,8,FALSE),""),""),"")</f>
        <v/>
      </c>
      <c r="AA126"/>
      <c r="AB126"/>
      <c r="AC126"/>
      <c r="AD126" s="3" t="str">
        <f>IF(J126&lt;&gt;"LIBSETS_SETTYPE_BATTLEGROUND",IF(J126&lt;&gt;"LIBSETS_SETTYPE_SPECIAL",IF(AE126&lt;&gt;"",VLOOKUP(AE126,'ESO zone constants'!$E$2:$L$4999,8,FALSE),""),""),"")</f>
        <v/>
      </c>
      <c r="AH126" s="3" t="str">
        <f>IF(J126&lt;&gt;"LIBSETS_SETTYPE_BATTLEGROUND",IF(J126&lt;&gt;"LIBSETS_SETTYPE_SPECIAL",IF(AI126&lt;&gt;"",VLOOKUP(AI126,'ESO zone constants'!$E$2:$L$4999,8,FALSE),""),""),"")</f>
        <v/>
      </c>
      <c r="AL126" s="3" t="str">
        <f>IF(J126&lt;&gt;"LIBSETS_SETTYPE_BATTLEGROUND",IF(J126&lt;&gt;"LIBSETS_SETTYPE_SPECIAL",IF(AM126&lt;&gt;"",VLOOKUP(AM126,'ESO zone constants'!$E$2:$L$4999,8,FALSE),""),""),"")</f>
        <v/>
      </c>
      <c r="AP126" s="3" t="str">
        <f>IF(J126&lt;&gt;"LIBSETS_SETTYPE_BATTLEGROUND",IF(J126&lt;&gt;"LIBSETS_SETTYPE_SPECIAL",IF(AQ126&lt;&gt;"",VLOOKUP(AQ126,'ESO zone constants'!$E$2:$L$4999,8,FALSE),""),""),"")</f>
        <v/>
      </c>
      <c r="AT126" s="25" t="str">
        <f t="shared" si="7"/>
        <v>[72] = {wayshrines={-1,-1,-1,}, dlcId=DLC_BASE_GAME</v>
      </c>
      <c r="AU126" s="25" t="str">
        <f t="shared" si="8"/>
        <v>, zoneIds={64}, veteran=false</v>
      </c>
      <c r="AV126" s="25" t="str">
        <f t="shared" si="10"/>
        <v>, setType=LIBSETS_SETTYPE_DUNGEON},</v>
      </c>
      <c r="AW126" s="25" t="str">
        <f t="shared" si="9"/>
        <v xml:space="preserve"> --Nikulas' Heavy Armor / Nikulas' schwere Rüstung   [Blessed Crucible]</v>
      </c>
    </row>
    <row r="127" spans="1:49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6"/>
        <v>77</v>
      </c>
      <c r="J127" s="8" t="s">
        <v>4250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W127"/>
      <c r="X127"/>
      <c r="Y127" s="3" t="str">
        <f>IF(J127&lt;&gt;"LIBSETS_SETTYPE_BATTLEGROUND",IF(J127&lt;&gt;"LIBSETS_SETTYPE_SPECIAL",IF(Z127&lt;&gt;"",VLOOKUP(Z127,'ESO zone constants'!$E$2:$L$4999,8,FALSE),""),""),"")</f>
        <v/>
      </c>
      <c r="AA127"/>
      <c r="AB127"/>
      <c r="AC127"/>
      <c r="AD127" s="3" t="str">
        <f>IF(J127&lt;&gt;"LIBSETS_SETTYPE_BATTLEGROUND",IF(J127&lt;&gt;"LIBSETS_SETTYPE_SPECIAL",IF(AE127&lt;&gt;"",VLOOKUP(AE127,'ESO zone constants'!$E$2:$L$4999,8,FALSE),""),""),"")</f>
        <v/>
      </c>
      <c r="AH127" s="3" t="str">
        <f>IF(J127&lt;&gt;"LIBSETS_SETTYPE_BATTLEGROUND",IF(J127&lt;&gt;"LIBSETS_SETTYPE_SPECIAL",IF(AI127&lt;&gt;"",VLOOKUP(AI127,'ESO zone constants'!$E$2:$L$4999,8,FALSE),""),""),"")</f>
        <v/>
      </c>
      <c r="AL127" s="3" t="str">
        <f>IF(J127&lt;&gt;"LIBSETS_SETTYPE_BATTLEGROUND",IF(J127&lt;&gt;"LIBSETS_SETTYPE_SPECIAL",IF(AM127&lt;&gt;"",VLOOKUP(AM127,'ESO zone constants'!$E$2:$L$4999,8,FALSE),""),""),"")</f>
        <v/>
      </c>
      <c r="AP127" s="3" t="str">
        <f>IF(J127&lt;&gt;"LIBSETS_SETTYPE_BATTLEGROUND",IF(J127&lt;&gt;"LIBSETS_SETTYPE_SPECIAL",IF(AQ127&lt;&gt;"",VLOOKUP(AQ127,'ESO zone constants'!$E$2:$L$4999,8,FALSE),""),""),"")</f>
        <v/>
      </c>
      <c r="AT127" s="25" t="str">
        <f t="shared" si="7"/>
        <v>[77] = {wayshrines={-1,-1,-1,}, dlcId=DLC_BASE_GAME</v>
      </c>
      <c r="AU127" s="25" t="str">
        <f t="shared" si="8"/>
        <v>, zoneIds={22}, veteran=false</v>
      </c>
      <c r="AV127" s="25" t="str">
        <f t="shared" si="10"/>
        <v>, setType=LIBSETS_SETTYPE_DUNGEON},</v>
      </c>
      <c r="AW127" s="25" t="str">
        <f t="shared" si="9"/>
        <v xml:space="preserve"> --Crusader / Glaubenskrieger   [Volenfell]</v>
      </c>
    </row>
    <row r="128" spans="1:49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6"/>
        <v>91</v>
      </c>
      <c r="J128" s="8" t="s">
        <v>4250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W128"/>
      <c r="X128"/>
      <c r="Y128" s="3" t="str">
        <f>IF(J128&lt;&gt;"LIBSETS_SETTYPE_BATTLEGROUND",IF(J128&lt;&gt;"LIBSETS_SETTYPE_SPECIAL",IF(Z128&lt;&gt;"",VLOOKUP(Z128,'ESO zone constants'!$E$2:$L$4999,8,FALSE),""),""),"")</f>
        <v/>
      </c>
      <c r="AA128"/>
      <c r="AB128"/>
      <c r="AC128"/>
      <c r="AD128" s="3" t="str">
        <f>IF(J128&lt;&gt;"LIBSETS_SETTYPE_BATTLEGROUND",IF(J128&lt;&gt;"LIBSETS_SETTYPE_SPECIAL",IF(AE128&lt;&gt;"",VLOOKUP(AE128,'ESO zone constants'!$E$2:$L$4999,8,FALSE),""),""),"")</f>
        <v/>
      </c>
      <c r="AH128" s="3" t="str">
        <f>IF(J128&lt;&gt;"LIBSETS_SETTYPE_BATTLEGROUND",IF(J128&lt;&gt;"LIBSETS_SETTYPE_SPECIAL",IF(AI128&lt;&gt;"",VLOOKUP(AI128,'ESO zone constants'!$E$2:$L$4999,8,FALSE),""),""),"")</f>
        <v/>
      </c>
      <c r="AL128" s="3" t="str">
        <f>IF(J128&lt;&gt;"LIBSETS_SETTYPE_BATTLEGROUND",IF(J128&lt;&gt;"LIBSETS_SETTYPE_SPECIAL",IF(AM128&lt;&gt;"",VLOOKUP(AM128,'ESO zone constants'!$E$2:$L$4999,8,FALSE),""),""),"")</f>
        <v/>
      </c>
      <c r="AP128" s="3" t="str">
        <f>IF(J128&lt;&gt;"LIBSETS_SETTYPE_BATTLEGROUND",IF(J128&lt;&gt;"LIBSETS_SETTYPE_SPECIAL",IF(AQ128&lt;&gt;"",VLOOKUP(AQ128,'ESO zone constants'!$E$2:$L$4999,8,FALSE),""),""),"")</f>
        <v/>
      </c>
      <c r="AT128" s="25" t="str">
        <f t="shared" si="7"/>
        <v>[91] = {wayshrines={-1,-1,-1,}, dlcId=DLC_BASE_GAME</v>
      </c>
      <c r="AU128" s="25" t="str">
        <f t="shared" si="8"/>
        <v>, zoneIds={11}, veteran=false</v>
      </c>
      <c r="AV128" s="25" t="str">
        <f t="shared" si="10"/>
        <v>, setType=LIBSETS_SETTYPE_DUNGEON},</v>
      </c>
      <c r="AW128" s="25" t="str">
        <f t="shared" si="9"/>
        <v xml:space="preserve"> --Oblivion's Edge / Vorteil des Vergessens   [Vaults of Madness]</v>
      </c>
    </row>
    <row r="129" spans="1:49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6"/>
        <v>96</v>
      </c>
      <c r="J129" s="8" t="s">
        <v>4250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W129"/>
      <c r="X129"/>
      <c r="Y129" s="3">
        <f>IF(J129&lt;&gt;"LIBSETS_SETTYPE_BATTLEGROUND",IF(J129&lt;&gt;"LIBSETS_SETTYPE_SPECIAL",IF(Z129&lt;&gt;"",VLOOKUP(Z129,'ESO zone constants'!$E$2:$L$4999,8,FALSE),""),""),"")</f>
        <v>930</v>
      </c>
      <c r="Z129" t="s">
        <v>46</v>
      </c>
      <c r="AA129"/>
      <c r="AB129"/>
      <c r="AC129"/>
      <c r="AD129" s="3" t="str">
        <f>IF(J129&lt;&gt;"LIBSETS_SETTYPE_BATTLEGROUND",IF(J129&lt;&gt;"LIBSETS_SETTYPE_SPECIAL",IF(AE129&lt;&gt;"",VLOOKUP(AE129,'ESO zone constants'!$E$2:$L$4999,8,FALSE),""),""),"")</f>
        <v/>
      </c>
      <c r="AH129" s="3" t="str">
        <f>IF(J129&lt;&gt;"LIBSETS_SETTYPE_BATTLEGROUND",IF(J129&lt;&gt;"LIBSETS_SETTYPE_SPECIAL",IF(AI129&lt;&gt;"",VLOOKUP(AI129,'ESO zone constants'!$E$2:$L$4999,8,FALSE),""),""),"")</f>
        <v/>
      </c>
      <c r="AL129" s="3" t="str">
        <f>IF(J129&lt;&gt;"LIBSETS_SETTYPE_BATTLEGROUND",IF(J129&lt;&gt;"LIBSETS_SETTYPE_SPECIAL",IF(AM129&lt;&gt;"",VLOOKUP(AM129,'ESO zone constants'!$E$2:$L$4999,8,FALSE),""),""),"")</f>
        <v/>
      </c>
      <c r="AP129" s="3" t="str">
        <f>IF(J129&lt;&gt;"LIBSETS_SETTYPE_BATTLEGROUND",IF(J129&lt;&gt;"LIBSETS_SETTYPE_SPECIAL",IF(AQ129&lt;&gt;"",VLOOKUP(AQ129,'ESO zone constants'!$E$2:$L$4999,8,FALSE),""),""),"")</f>
        <v/>
      </c>
      <c r="AT129" s="25" t="str">
        <f t="shared" si="7"/>
        <v>[96] = {wayshrines={-1,-1,-1,}, dlcId=DLC_BASE_GAME</v>
      </c>
      <c r="AU129" s="25" t="str">
        <f t="shared" si="8"/>
        <v>, zoneIds={63,930}, veteran=false</v>
      </c>
      <c r="AV129" s="25" t="str">
        <f t="shared" si="10"/>
        <v>, setType=LIBSETS_SETTYPE_DUNGEON},</v>
      </c>
      <c r="AW129" s="25" t="str">
        <f t="shared" si="9"/>
        <v xml:space="preserve"> --Armor of Truth / Rüstung der Wahrheit   [Darkshade Caverns I, Darkshade Caverns II]</v>
      </c>
    </row>
    <row r="130" spans="1:49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1">A130</f>
        <v>102</v>
      </c>
      <c r="J130" s="8" t="s">
        <v>4250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W130"/>
      <c r="X130"/>
      <c r="Y130" s="3" t="str">
        <f>IF(J130&lt;&gt;"LIBSETS_SETTYPE_BATTLEGROUND",IF(J130&lt;&gt;"LIBSETS_SETTYPE_SPECIAL",IF(Z130&lt;&gt;"",VLOOKUP(Z130,'ESO zone constants'!$E$2:$L$4999,8,FALSE),""),""),"")</f>
        <v/>
      </c>
      <c r="AA130"/>
      <c r="AB130"/>
      <c r="AC130"/>
      <c r="AD130" s="3" t="str">
        <f>IF(J130&lt;&gt;"LIBSETS_SETTYPE_BATTLEGROUND",IF(J130&lt;&gt;"LIBSETS_SETTYPE_SPECIAL",IF(AE130&lt;&gt;"",VLOOKUP(AE130,'ESO zone constants'!$E$2:$L$4999,8,FALSE),""),""),"")</f>
        <v/>
      </c>
      <c r="AH130" s="3" t="str">
        <f>IF(J130&lt;&gt;"LIBSETS_SETTYPE_BATTLEGROUND",IF(J130&lt;&gt;"LIBSETS_SETTYPE_SPECIAL",IF(AI130&lt;&gt;"",VLOOKUP(AI130,'ESO zone constants'!$E$2:$L$4999,8,FALSE),""),""),"")</f>
        <v/>
      </c>
      <c r="AL130" s="3" t="str">
        <f>IF(J130&lt;&gt;"LIBSETS_SETTYPE_BATTLEGROUND",IF(J130&lt;&gt;"LIBSETS_SETTYPE_SPECIAL",IF(AM130&lt;&gt;"",VLOOKUP(AM130,'ESO zone constants'!$E$2:$L$4999,8,FALSE),""),""),"")</f>
        <v/>
      </c>
      <c r="AP130" s="3" t="str">
        <f>IF(J130&lt;&gt;"LIBSETS_SETTYPE_BATTLEGROUND",IF(J130&lt;&gt;"LIBSETS_SETTYPE_SPECIAL",IF(AQ130&lt;&gt;"",VLOOKUP(AQ130,'ESO zone constants'!$E$2:$L$4999,8,FALSE),""),""),"")</f>
        <v/>
      </c>
      <c r="AT130" s="25" t="str">
        <f t="shared" ref="AT130:AT193" si="12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dlcId=",IF(T130&lt;&gt;"",T130,"DLC_BASE_GAME")),""),"")</f>
        <v>[102] = {wayshrines={-1,-1,-1,}, dlcId=DLC_BASE_GAME</v>
      </c>
      <c r="AU130" s="25" t="str">
        <f t="shared" ref="AU130:AU193" si="13">IF(I130&lt;&gt;"Not in the game (anymore)",IF(A130&lt;&gt;"",IF(R130&lt;&gt;"",CONCATENATE(", zoneIds={",R130),"")&amp;IF(Y130&lt;&gt;"",CONCATENATE(",",Y130),"")&amp;IF(AD130&lt;&gt;"",CONCATENATE(",",AD130),"")&amp;IF(AH130&lt;&gt;"",CONCATENATE(",",AH130),"")&amp;IF(AL130&lt;&gt;"",CONCATENATE(",",AL130),"")&amp;IF(AP130&lt;&gt;"",CONCATENATE(",",AP130),"")&amp;IF(R130&lt;&gt;"",CONCATENATE("}",""),"")&amp;IF(OR(L130="true",L130="false",L130&lt;&gt;""), CONCATENATE(", veteran=", L130), ""),""),"")</f>
        <v>, zoneIds={22}, veteran=false</v>
      </c>
      <c r="AV130" s="25" t="str">
        <f t="shared" si="10"/>
        <v>, setType=LIBSETS_SETTYPE_DUNGEON},</v>
      </c>
      <c r="AW130" s="25" t="str">
        <f t="shared" ref="AW130:AW193" si="14">IF(I130&lt;&gt;"Not in the game (anymore)",IF(C130&lt;&gt;"",CONCATENATE(" --",C130," / ",B130,"   [",IF(S130&lt;&gt;"",S130,""),IF(Z130&lt;&gt;"",", "&amp;Z130,""),IF(AE130&lt;&gt;"",", "&amp;AE130,""),IF(AI130&lt;&gt;"",", "&amp;AI130,""),IF(AM130&lt;&gt;"",", "&amp;AM130,""),IF(AQ130&lt;&gt;"",", "&amp;AQ130,""),"]")),"")</f>
        <v xml:space="preserve"> --Duneripper's Scales / Schuppen des Dünenbrechers   [Volenfell]</v>
      </c>
    </row>
    <row r="131" spans="1:49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1"/>
        <v>103</v>
      </c>
      <c r="J131" s="8" t="s">
        <v>4250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W131"/>
      <c r="X131"/>
      <c r="Y131" s="3" t="str">
        <f>IF(J131&lt;&gt;"LIBSETS_SETTYPE_BATTLEGROUND",IF(J131&lt;&gt;"LIBSETS_SETTYPE_SPECIAL",IF(Z131&lt;&gt;"",VLOOKUP(Z131,'ESO zone constants'!$E$2:$L$4999,8,FALSE),""),""),"")</f>
        <v/>
      </c>
      <c r="AA131"/>
      <c r="AB131"/>
      <c r="AC131"/>
      <c r="AD131" s="3" t="str">
        <f>IF(J131&lt;&gt;"LIBSETS_SETTYPE_BATTLEGROUND",IF(J131&lt;&gt;"LIBSETS_SETTYPE_SPECIAL",IF(AE131&lt;&gt;"",VLOOKUP(AE131,'ESO zone constants'!$E$2:$L$4999,8,FALSE),""),""),"")</f>
        <v/>
      </c>
      <c r="AH131" s="3" t="str">
        <f>IF(J131&lt;&gt;"LIBSETS_SETTYPE_BATTLEGROUND",IF(J131&lt;&gt;"LIBSETS_SETTYPE_SPECIAL",IF(AI131&lt;&gt;"",VLOOKUP(AI131,'ESO zone constants'!$E$2:$L$4999,8,FALSE),""),""),"")</f>
        <v/>
      </c>
      <c r="AL131" s="3" t="str">
        <f>IF(J131&lt;&gt;"LIBSETS_SETTYPE_BATTLEGROUND",IF(J131&lt;&gt;"LIBSETS_SETTYPE_SPECIAL",IF(AM131&lt;&gt;"",VLOOKUP(AM131,'ESO zone constants'!$E$2:$L$4999,8,FALSE),""),""),"")</f>
        <v/>
      </c>
      <c r="AP131" s="3" t="str">
        <f>IF(J131&lt;&gt;"LIBSETS_SETTYPE_BATTLEGROUND",IF(J131&lt;&gt;"LIBSETS_SETTYPE_SPECIAL",IF(AQ131&lt;&gt;"",VLOOKUP(AQ131,'ESO zone constants'!$E$2:$L$4999,8,FALSE),""),""),"")</f>
        <v/>
      </c>
      <c r="AT131" s="25" t="str">
        <f t="shared" si="12"/>
        <v>[103] = {wayshrines={-1,-1,-1,}, dlcId=DLC_BASE_GAME</v>
      </c>
      <c r="AU131" s="25" t="str">
        <f t="shared" si="13"/>
        <v>, zoneIds={449}, veteran=false</v>
      </c>
      <c r="AV131" s="25" t="str">
        <f t="shared" ref="AV131:AV194" si="15">IF(I131&lt;&gt;"Not in the game (anymore)",IF(A131&lt;&gt;"",", setType="&amp;J131,"")&amp;IF(M131="true",", multiTrialSet=true","")&amp;IF(I131&lt;&gt;"Not in the game (anymore)",IF(V131&lt;&gt;"",", dropMechanic="&amp;V131&amp;IF(V131="LIBSETS_DROP_MECHANIC_MONSTER_NAME",", dropMechanicNames={" &amp; IF(W131&lt;&gt;"","['en']='"&amp;W131&amp;"'","") &amp; IF(X131&lt;&gt;"",", ['de']='" &amp; X131&amp;"'","") &amp; "}",""),""))&amp;"},","")</f>
        <v>, setType=LIBSETS_SETTYPE_DUNGEON},</v>
      </c>
      <c r="AW131" s="25" t="str">
        <f t="shared" si="14"/>
        <v xml:space="preserve"> --Magicka Furnace / Magickaschmiede   [Direfrost Keep]</v>
      </c>
    </row>
    <row r="132" spans="1:49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1"/>
        <v>110</v>
      </c>
      <c r="J132" s="8" t="s">
        <v>4250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W132"/>
      <c r="X132"/>
      <c r="Y132" s="3">
        <f>IF(J132&lt;&gt;"LIBSETS_SETTYPE_BATTLEGROUND",IF(J132&lt;&gt;"LIBSETS_SETTYPE_SPECIAL",IF(Z132&lt;&gt;"",VLOOKUP(Z132,'ESO zone constants'!$E$2:$L$4999,8,FALSE),""),""),"")</f>
        <v>935</v>
      </c>
      <c r="Z132" t="s">
        <v>141</v>
      </c>
      <c r="AA132"/>
      <c r="AB132"/>
      <c r="AC132"/>
      <c r="AD132" s="3" t="str">
        <f>IF(J132&lt;&gt;"LIBSETS_SETTYPE_BATTLEGROUND",IF(J132&lt;&gt;"LIBSETS_SETTYPE_SPECIAL",IF(AE132&lt;&gt;"",VLOOKUP(AE132,'ESO zone constants'!$E$2:$L$4999,8,FALSE),""),""),"")</f>
        <v/>
      </c>
      <c r="AH132" s="3" t="str">
        <f>IF(J132&lt;&gt;"LIBSETS_SETTYPE_BATTLEGROUND",IF(J132&lt;&gt;"LIBSETS_SETTYPE_SPECIAL",IF(AI132&lt;&gt;"",VLOOKUP(AI132,'ESO zone constants'!$E$2:$L$4999,8,FALSE),""),""),"")</f>
        <v/>
      </c>
      <c r="AL132" s="3" t="str">
        <f>IF(J132&lt;&gt;"LIBSETS_SETTYPE_BATTLEGROUND",IF(J132&lt;&gt;"LIBSETS_SETTYPE_SPECIAL",IF(AM132&lt;&gt;"",VLOOKUP(AM132,'ESO zone constants'!$E$2:$L$4999,8,FALSE),""),""),"")</f>
        <v/>
      </c>
      <c r="AP132" s="3" t="str">
        <f>IF(J132&lt;&gt;"LIBSETS_SETTYPE_BATTLEGROUND",IF(J132&lt;&gt;"LIBSETS_SETTYPE_SPECIAL",IF(AQ132&lt;&gt;"",VLOOKUP(AQ132,'ESO zone constants'!$E$2:$L$4999,8,FALSE),""),""),"")</f>
        <v/>
      </c>
      <c r="AT132" s="25" t="str">
        <f t="shared" si="12"/>
        <v>[110] = {wayshrines={-1,-1,-1,}, dlcId=DLC_BASE_GAME</v>
      </c>
      <c r="AU132" s="25" t="str">
        <f t="shared" si="13"/>
        <v>, zoneIds={380,935}, veteran=false</v>
      </c>
      <c r="AV132" s="25" t="str">
        <f t="shared" si="15"/>
        <v>, setType=LIBSETS_SETTYPE_DUNGEON},</v>
      </c>
      <c r="AW132" s="25" t="str">
        <f t="shared" si="14"/>
        <v xml:space="preserve"> --Sanctuary / Heiligtum   [The Banished Cells I, The Banished Cells II]</v>
      </c>
    </row>
    <row r="133" spans="1:49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1"/>
        <v>116</v>
      </c>
      <c r="J133" s="8" t="s">
        <v>4250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W133"/>
      <c r="X133"/>
      <c r="Y133" s="3">
        <f>IF(J133&lt;&gt;"LIBSETS_SETTYPE_BATTLEGROUND",IF(J133&lt;&gt;"LIBSETS_SETTYPE_SPECIAL",IF(Z133&lt;&gt;"",VLOOKUP(Z133,'ESO zone constants'!$E$2:$L$4999,8,FALSE),""),""),"")</f>
        <v>144</v>
      </c>
      <c r="Z133" t="s">
        <v>66</v>
      </c>
      <c r="AA133"/>
      <c r="AB133"/>
      <c r="AC133"/>
      <c r="AD133" s="3">
        <f>IF(J133&lt;&gt;"LIBSETS_SETTYPE_BATTLEGROUND",IF(J133&lt;&gt;"LIBSETS_SETTYPE_SPECIAL",IF(AE133&lt;&gt;"",VLOOKUP(AE133,'ESO zone constants'!$E$2:$L$4999,8,FALSE),""),""),"")</f>
        <v>283</v>
      </c>
      <c r="AE133" t="s">
        <v>51</v>
      </c>
      <c r="AH133" s="3">
        <f>IF(J133&lt;&gt;"LIBSETS_SETTYPE_BATTLEGROUND",IF(J133&lt;&gt;"LIBSETS_SETTYPE_SPECIAL",IF(AI133&lt;&gt;"",VLOOKUP(AI133,'ESO zone constants'!$E$2:$L$4999,8,FALSE),""),""),"")</f>
        <v>146</v>
      </c>
      <c r="AI133" t="s">
        <v>62</v>
      </c>
      <c r="AL133" s="3">
        <f>IF(J133&lt;&gt;"LIBSETS_SETTYPE_BATTLEGROUND",IF(J133&lt;&gt;"LIBSETS_SETTYPE_SPECIAL",IF(AM133&lt;&gt;"",VLOOKUP(AM133,'ESO zone constants'!$E$2:$L$4999,8,FALSE),""),""),"")</f>
        <v>126</v>
      </c>
      <c r="AM133" t="s">
        <v>43</v>
      </c>
      <c r="AP133" s="3">
        <f>IF(J133&lt;&gt;"LIBSETS_SETTYPE_BATTLEGROUND",IF(J133&lt;&gt;"LIBSETS_SETTYPE_SPECIAL",IF(AQ133&lt;&gt;"",VLOOKUP(AQ133,'ESO zone constants'!$E$2:$L$4999,8,FALSE),""),""),"")</f>
        <v>63</v>
      </c>
      <c r="AQ133" t="s">
        <v>61</v>
      </c>
      <c r="AT133" s="25" t="str">
        <f t="shared" si="12"/>
        <v>[116] = {wayshrines={-1,-1,-1,}, dlcId=DLC_BASE_GAME</v>
      </c>
      <c r="AU133" s="25" t="str">
        <f t="shared" si="13"/>
        <v>, zoneIds={380,144,283,146,126,63}, veteran=false</v>
      </c>
      <c r="AV133" s="25" t="str">
        <f t="shared" si="15"/>
        <v>, setType=LIBSETS_SETTYPE_DUNGEON},</v>
      </c>
      <c r="AW133" s="25" t="str">
        <f t="shared" si="14"/>
        <v xml:space="preserve"> --The Destruction Suite / Garnitur der Zerstörung   [The Banished Cells I, Spindleclutch I, Fungal Grotto I, Wayrest Sewers I, Elden Hollow I, Darkshade Caverns I]</v>
      </c>
    </row>
    <row r="134" spans="1:49" x14ac:dyDescent="0.25">
      <c r="A134" s="13">
        <v>117</v>
      </c>
      <c r="B134" t="s">
        <v>1631</v>
      </c>
      <c r="C134" t="s">
        <v>4214</v>
      </c>
      <c r="D134" t="s">
        <v>1632</v>
      </c>
      <c r="G134" s="3">
        <f t="shared" si="11"/>
        <v>117</v>
      </c>
      <c r="J134" s="8" t="s">
        <v>4250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W134"/>
      <c r="X134"/>
      <c r="Y134" s="3">
        <f>IF(J134&lt;&gt;"LIBSETS_SETTYPE_BATTLEGROUND",IF(J134&lt;&gt;"LIBSETS_SETTYPE_SPECIAL",IF(Z134&lt;&gt;"",VLOOKUP(Z134,'ESO zone constants'!$E$2:$L$4999,8,FALSE),""),""),"")</f>
        <v>144</v>
      </c>
      <c r="Z134" t="s">
        <v>66</v>
      </c>
      <c r="AA134"/>
      <c r="AB134"/>
      <c r="AC134"/>
      <c r="AD134" s="3">
        <f>IF(J134&lt;&gt;"LIBSETS_SETTYPE_BATTLEGROUND",IF(J134&lt;&gt;"LIBSETS_SETTYPE_SPECIAL",IF(AE134&lt;&gt;"",VLOOKUP(AE134,'ESO zone constants'!$E$2:$L$4999,8,FALSE),""),""),"")</f>
        <v>283</v>
      </c>
      <c r="AE134" t="s">
        <v>51</v>
      </c>
      <c r="AH134" s="3">
        <f>IF(J134&lt;&gt;"LIBSETS_SETTYPE_BATTLEGROUND",IF(J134&lt;&gt;"LIBSETS_SETTYPE_SPECIAL",IF(AI134&lt;&gt;"",VLOOKUP(AI134,'ESO zone constants'!$E$2:$L$4999,8,FALSE),""),""),"")</f>
        <v>146</v>
      </c>
      <c r="AI134" t="s">
        <v>62</v>
      </c>
      <c r="AL134" s="3">
        <f>IF(J134&lt;&gt;"LIBSETS_SETTYPE_BATTLEGROUND",IF(J134&lt;&gt;"LIBSETS_SETTYPE_SPECIAL",IF(AM134&lt;&gt;"",VLOOKUP(AM134,'ESO zone constants'!$E$2:$L$4999,8,FALSE),""),""),"")</f>
        <v>126</v>
      </c>
      <c r="AM134" t="s">
        <v>43</v>
      </c>
      <c r="AP134" s="3">
        <f>IF(J134&lt;&gt;"LIBSETS_SETTYPE_BATTLEGROUND",IF(J134&lt;&gt;"LIBSETS_SETTYPE_SPECIAL",IF(AQ134&lt;&gt;"",VLOOKUP(AQ134,'ESO zone constants'!$E$2:$L$4999,8,FALSE),""),""),"")</f>
        <v>63</v>
      </c>
      <c r="AQ134" t="s">
        <v>61</v>
      </c>
      <c r="AT134" s="25" t="str">
        <f t="shared" si="12"/>
        <v>[117] = {wayshrines={-1,-1,-1,}, dlcId=DLC_BASE_GAME</v>
      </c>
      <c r="AU134" s="25" t="str">
        <f t="shared" si="13"/>
        <v>, zoneIds={380,144,283,146,126,63}, veteran=false</v>
      </c>
      <c r="AV134" s="25" t="str">
        <f t="shared" si="15"/>
        <v>, setType=LIBSETS_SETTYPE_DUNGEON},</v>
      </c>
      <c r="AW134" s="25" t="str">
        <f t="shared" si="14"/>
        <v xml:space="preserve"> --Relics of the Physician, Ansur / Relikte des Mediziners Ansur   [The Banished Cells I, Spindleclutch I, Fungal Grotto I, Wayrest Sewers I, Elden Hollow I, Darkshade Caverns I]</v>
      </c>
    </row>
    <row r="135" spans="1:49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1"/>
        <v>118</v>
      </c>
      <c r="J135" s="8" t="s">
        <v>4250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W135"/>
      <c r="X135"/>
      <c r="Y135" s="3">
        <f>IF(J135&lt;&gt;"LIBSETS_SETTYPE_BATTLEGROUND",IF(J135&lt;&gt;"LIBSETS_SETTYPE_SPECIAL",IF(Z135&lt;&gt;"",VLOOKUP(Z135,'ESO zone constants'!$E$2:$L$4999,8,FALSE),""),""),"")</f>
        <v>144</v>
      </c>
      <c r="Z135" t="s">
        <v>66</v>
      </c>
      <c r="AA135"/>
      <c r="AB135"/>
      <c r="AC135"/>
      <c r="AD135" s="3">
        <f>IF(J135&lt;&gt;"LIBSETS_SETTYPE_BATTLEGROUND",IF(J135&lt;&gt;"LIBSETS_SETTYPE_SPECIAL",IF(AE135&lt;&gt;"",VLOOKUP(AE135,'ESO zone constants'!$E$2:$L$4999,8,FALSE),""),""),"")</f>
        <v>283</v>
      </c>
      <c r="AE135" t="s">
        <v>51</v>
      </c>
      <c r="AH135" s="3">
        <f>IF(J135&lt;&gt;"LIBSETS_SETTYPE_BATTLEGROUND",IF(J135&lt;&gt;"LIBSETS_SETTYPE_SPECIAL",IF(AI135&lt;&gt;"",VLOOKUP(AI135,'ESO zone constants'!$E$2:$L$4999,8,FALSE),""),""),"")</f>
        <v>146</v>
      </c>
      <c r="AI135" t="s">
        <v>62</v>
      </c>
      <c r="AL135" s="3">
        <f>IF(J135&lt;&gt;"LIBSETS_SETTYPE_BATTLEGROUND",IF(J135&lt;&gt;"LIBSETS_SETTYPE_SPECIAL",IF(AM135&lt;&gt;"",VLOOKUP(AM135,'ESO zone constants'!$E$2:$L$4999,8,FALSE),""),""),"")</f>
        <v>126</v>
      </c>
      <c r="AM135" t="s">
        <v>43</v>
      </c>
      <c r="AP135" s="3">
        <f>IF(J135&lt;&gt;"LIBSETS_SETTYPE_BATTLEGROUND",IF(J135&lt;&gt;"LIBSETS_SETTYPE_SPECIAL",IF(AQ135&lt;&gt;"",VLOOKUP(AQ135,'ESO zone constants'!$E$2:$L$4999,8,FALSE),""),""),"")</f>
        <v>63</v>
      </c>
      <c r="AQ135" t="s">
        <v>61</v>
      </c>
      <c r="AT135" s="25" t="str">
        <f t="shared" si="12"/>
        <v>[118] = {wayshrines={-1,-1,-1,}, dlcId=DLC_BASE_GAME</v>
      </c>
      <c r="AU135" s="25" t="str">
        <f t="shared" si="13"/>
        <v>, zoneIds={380,144,283,146,126,63}, veteran=false</v>
      </c>
      <c r="AV135" s="25" t="str">
        <f t="shared" si="15"/>
        <v>, setType=LIBSETS_SETTYPE_DUNGEON},</v>
      </c>
      <c r="AW135" s="25" t="str">
        <f t="shared" si="14"/>
        <v xml:space="preserve"> --Treasures of the Earthforge / Schätze der Erdenschmiede   [The Banished Cells I, Spindleclutch I, Fungal Grotto I, Wayrest Sewers I, Elden Hollow I, Darkshade Caverns I]</v>
      </c>
    </row>
    <row r="136" spans="1:49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1"/>
        <v>119</v>
      </c>
      <c r="J136" s="8" t="s">
        <v>4250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W136"/>
      <c r="X136"/>
      <c r="Y136" s="3">
        <f>IF(J136&lt;&gt;"LIBSETS_SETTYPE_BATTLEGROUND",IF(J136&lt;&gt;"LIBSETS_SETTYPE_SPECIAL",IF(Z136&lt;&gt;"",VLOOKUP(Z136,'ESO zone constants'!$E$2:$L$4999,8,FALSE),""),""),"")</f>
        <v>144</v>
      </c>
      <c r="Z136" t="s">
        <v>66</v>
      </c>
      <c r="AA136"/>
      <c r="AB136"/>
      <c r="AC136"/>
      <c r="AD136" s="3">
        <f>IF(J136&lt;&gt;"LIBSETS_SETTYPE_BATTLEGROUND",IF(J136&lt;&gt;"LIBSETS_SETTYPE_SPECIAL",IF(AE136&lt;&gt;"",VLOOKUP(AE136,'ESO zone constants'!$E$2:$L$4999,8,FALSE),""),""),"")</f>
        <v>283</v>
      </c>
      <c r="AE136" t="s">
        <v>51</v>
      </c>
      <c r="AH136" s="3">
        <f>IF(J136&lt;&gt;"LIBSETS_SETTYPE_BATTLEGROUND",IF(J136&lt;&gt;"LIBSETS_SETTYPE_SPECIAL",IF(AI136&lt;&gt;"",VLOOKUP(AI136,'ESO zone constants'!$E$2:$L$4999,8,FALSE),""),""),"")</f>
        <v>146</v>
      </c>
      <c r="AI136" t="s">
        <v>62</v>
      </c>
      <c r="AL136" s="3">
        <f>IF(J136&lt;&gt;"LIBSETS_SETTYPE_BATTLEGROUND",IF(J136&lt;&gt;"LIBSETS_SETTYPE_SPECIAL",IF(AM136&lt;&gt;"",VLOOKUP(AM136,'ESO zone constants'!$E$2:$L$4999,8,FALSE),""),""),"")</f>
        <v>126</v>
      </c>
      <c r="AM136" t="s">
        <v>43</v>
      </c>
      <c r="AP136" s="3">
        <f>IF(J136&lt;&gt;"LIBSETS_SETTYPE_BATTLEGROUND",IF(J136&lt;&gt;"LIBSETS_SETTYPE_SPECIAL",IF(AQ136&lt;&gt;"",VLOOKUP(AQ136,'ESO zone constants'!$E$2:$L$4999,8,FALSE),""),""),"")</f>
        <v>63</v>
      </c>
      <c r="AQ136" t="s">
        <v>61</v>
      </c>
      <c r="AT136" s="25" t="str">
        <f t="shared" si="12"/>
        <v>[119] = {wayshrines={-1,-1,-1,}, dlcId=DLC_BASE_GAME</v>
      </c>
      <c r="AU136" s="25" t="str">
        <f t="shared" si="13"/>
        <v>, zoneIds={380,144,283,146,126,63}, veteran=false</v>
      </c>
      <c r="AV136" s="25" t="str">
        <f t="shared" si="15"/>
        <v>, setType=LIBSETS_SETTYPE_DUNGEON},</v>
      </c>
      <c r="AW136" s="25" t="str">
        <f t="shared" si="14"/>
        <v xml:space="preserve"> --Relics of the Rebellion / Relikte der Rebellion   [The Banished Cells I, Spindleclutch I, Fungal Grotto I, Wayrest Sewers I, Elden Hollow I, Darkshade Caverns I]</v>
      </c>
    </row>
    <row r="137" spans="1:49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1"/>
        <v>120</v>
      </c>
      <c r="J137" s="8" t="s">
        <v>4250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W137"/>
      <c r="X137"/>
      <c r="Y137" s="3">
        <f>IF(J137&lt;&gt;"LIBSETS_SETTYPE_BATTLEGROUND",IF(J137&lt;&gt;"LIBSETS_SETTYPE_SPECIAL",IF(Z137&lt;&gt;"",VLOOKUP(Z137,'ESO zone constants'!$E$2:$L$4999,8,FALSE),""),""),"")</f>
        <v>144</v>
      </c>
      <c r="Z137" t="s">
        <v>66</v>
      </c>
      <c r="AA137"/>
      <c r="AB137"/>
      <c r="AC137"/>
      <c r="AD137" s="3">
        <f>IF(J137&lt;&gt;"LIBSETS_SETTYPE_BATTLEGROUND",IF(J137&lt;&gt;"LIBSETS_SETTYPE_SPECIAL",IF(AE137&lt;&gt;"",VLOOKUP(AE137,'ESO zone constants'!$E$2:$L$4999,8,FALSE),""),""),"")</f>
        <v>283</v>
      </c>
      <c r="AE137" t="s">
        <v>51</v>
      </c>
      <c r="AH137" s="3">
        <f>IF(J137&lt;&gt;"LIBSETS_SETTYPE_BATTLEGROUND",IF(J137&lt;&gt;"LIBSETS_SETTYPE_SPECIAL",IF(AI137&lt;&gt;"",VLOOKUP(AI137,'ESO zone constants'!$E$2:$L$4999,8,FALSE),""),""),"")</f>
        <v>146</v>
      </c>
      <c r="AI137" t="s">
        <v>62</v>
      </c>
      <c r="AL137" s="3">
        <f>IF(J137&lt;&gt;"LIBSETS_SETTYPE_BATTLEGROUND",IF(J137&lt;&gt;"LIBSETS_SETTYPE_SPECIAL",IF(AM137&lt;&gt;"",VLOOKUP(AM137,'ESO zone constants'!$E$2:$L$4999,8,FALSE),""),""),"")</f>
        <v>126</v>
      </c>
      <c r="AM137" t="s">
        <v>43</v>
      </c>
      <c r="AP137" s="3">
        <f>IF(J137&lt;&gt;"LIBSETS_SETTYPE_BATTLEGROUND",IF(J137&lt;&gt;"LIBSETS_SETTYPE_SPECIAL",IF(AQ137&lt;&gt;"",VLOOKUP(AQ137,'ESO zone constants'!$E$2:$L$4999,8,FALSE),""),""),"")</f>
        <v>63</v>
      </c>
      <c r="AQ137" t="s">
        <v>61</v>
      </c>
      <c r="AT137" s="25" t="str">
        <f t="shared" si="12"/>
        <v>[120] = {wayshrines={-1,-1,-1,}, dlcId=DLC_BASE_GAME</v>
      </c>
      <c r="AU137" s="25" t="str">
        <f t="shared" si="13"/>
        <v>, zoneIds={380,144,283,146,126,63}, veteran=false</v>
      </c>
      <c r="AV137" s="25" t="str">
        <f t="shared" si="15"/>
        <v>, setType=LIBSETS_SETTYPE_DUNGEON},</v>
      </c>
      <c r="AW137" s="25" t="str">
        <f t="shared" si="14"/>
        <v xml:space="preserve"> --Arms of Infernace / Waffen Infernals   [The Banished Cells I, Spindleclutch I, Fungal Grotto I, Wayrest Sewers I, Elden Hollow I, Darkshade Caverns I]</v>
      </c>
    </row>
    <row r="138" spans="1:49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1"/>
        <v>121</v>
      </c>
      <c r="J138" s="8" t="s">
        <v>4250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W138"/>
      <c r="X138"/>
      <c r="Y138" s="3">
        <f>IF(J138&lt;&gt;"LIBSETS_SETTYPE_BATTLEGROUND",IF(J138&lt;&gt;"LIBSETS_SETTYPE_SPECIAL",IF(Z138&lt;&gt;"",VLOOKUP(Z138,'ESO zone constants'!$E$2:$L$4999,8,FALSE),""),""),"")</f>
        <v>144</v>
      </c>
      <c r="Z138" t="s">
        <v>66</v>
      </c>
      <c r="AA138"/>
      <c r="AB138"/>
      <c r="AC138"/>
      <c r="AD138" s="3">
        <f>IF(J138&lt;&gt;"LIBSETS_SETTYPE_BATTLEGROUND",IF(J138&lt;&gt;"LIBSETS_SETTYPE_SPECIAL",IF(AE138&lt;&gt;"",VLOOKUP(AE138,'ESO zone constants'!$E$2:$L$4999,8,FALSE),""),""),"")</f>
        <v>283</v>
      </c>
      <c r="AE138" t="s">
        <v>51</v>
      </c>
      <c r="AH138" s="3">
        <f>IF(J138&lt;&gt;"LIBSETS_SETTYPE_BATTLEGROUND",IF(J138&lt;&gt;"LIBSETS_SETTYPE_SPECIAL",IF(AI138&lt;&gt;"",VLOOKUP(AI138,'ESO zone constants'!$E$2:$L$4999,8,FALSE),""),""),"")</f>
        <v>146</v>
      </c>
      <c r="AI138" t="s">
        <v>62</v>
      </c>
      <c r="AL138" s="3">
        <f>IF(J138&lt;&gt;"LIBSETS_SETTYPE_BATTLEGROUND",IF(J138&lt;&gt;"LIBSETS_SETTYPE_SPECIAL",IF(AM138&lt;&gt;"",VLOOKUP(AM138,'ESO zone constants'!$E$2:$L$4999,8,FALSE),""),""),"")</f>
        <v>126</v>
      </c>
      <c r="AM138" t="s">
        <v>43</v>
      </c>
      <c r="AP138" s="3">
        <f>IF(J138&lt;&gt;"LIBSETS_SETTYPE_BATTLEGROUND",IF(J138&lt;&gt;"LIBSETS_SETTYPE_SPECIAL",IF(AQ138&lt;&gt;"",VLOOKUP(AQ138,'ESO zone constants'!$E$2:$L$4999,8,FALSE),""),""),"")</f>
        <v>63</v>
      </c>
      <c r="AQ138" t="s">
        <v>61</v>
      </c>
      <c r="AT138" s="25" t="str">
        <f t="shared" si="12"/>
        <v>[121] = {wayshrines={-1,-1,-1,}, dlcId=DLC_BASE_GAME</v>
      </c>
      <c r="AU138" s="25" t="str">
        <f t="shared" si="13"/>
        <v>, zoneIds={380,144,283,146,126,63}, veteran=false</v>
      </c>
      <c r="AV138" s="25" t="str">
        <f t="shared" si="15"/>
        <v>, setType=LIBSETS_SETTYPE_DUNGEON},</v>
      </c>
      <c r="AW138" s="25" t="str">
        <f t="shared" si="14"/>
        <v xml:space="preserve"> --Arms of the Ancestors / Waffen der Ahnen   [The Banished Cells I, Spindleclutch I, Fungal Grotto I, Wayrest Sewers I, Elden Hollow I, Darkshade Caverns I]</v>
      </c>
    </row>
    <row r="139" spans="1:49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1"/>
        <v>122</v>
      </c>
      <c r="J139" s="8" t="s">
        <v>4250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W139" s="28"/>
      <c r="X139"/>
      <c r="Y139" s="3">
        <f>IF(J139&lt;&gt;"LIBSETS_SETTYPE_BATTLEGROUND",IF(J139&lt;&gt;"LIBSETS_SETTYPE_SPECIAL",IF(Z139&lt;&gt;"",VLOOKUP(Z139,'ESO zone constants'!$E$2:$L$4999,8,FALSE),""),""),"")</f>
        <v>932</v>
      </c>
      <c r="Z139" t="s">
        <v>55</v>
      </c>
      <c r="AA139"/>
      <c r="AB139" s="28"/>
      <c r="AC139"/>
      <c r="AD139" s="3" t="str">
        <f>IF(J139&lt;&gt;"LIBSETS_SETTYPE_BATTLEGROUND",IF(J139&lt;&gt;"LIBSETS_SETTYPE_SPECIAL",IF(AE139&lt;&gt;"",VLOOKUP(AE139,'ESO zone constants'!$E$2:$L$4999,8,FALSE),""),""),"")</f>
        <v/>
      </c>
      <c r="AF139" s="28"/>
      <c r="AH139" s="3" t="str">
        <f>IF(J139&lt;&gt;"LIBSETS_SETTYPE_BATTLEGROUND",IF(J139&lt;&gt;"LIBSETS_SETTYPE_SPECIAL",IF(AI139&lt;&gt;"",VLOOKUP(AI139,'ESO zone constants'!$E$2:$L$4999,8,FALSE),""),""),"")</f>
        <v/>
      </c>
      <c r="AL139" s="3" t="str">
        <f>IF(J139&lt;&gt;"LIBSETS_SETTYPE_BATTLEGROUND",IF(J139&lt;&gt;"LIBSETS_SETTYPE_SPECIAL",IF(AM139&lt;&gt;"",VLOOKUP(AM139,'ESO zone constants'!$E$2:$L$4999,8,FALSE),""),""),"")</f>
        <v/>
      </c>
      <c r="AP139" s="3" t="str">
        <f>IF(J139&lt;&gt;"LIBSETS_SETTYPE_BATTLEGROUND",IF(J139&lt;&gt;"LIBSETS_SETTYPE_SPECIAL",IF(AQ139&lt;&gt;"",VLOOKUP(AQ139,'ESO zone constants'!$E$2:$L$4999,8,FALSE),""),""),"")</f>
        <v/>
      </c>
      <c r="AT139" s="25" t="str">
        <f t="shared" si="12"/>
        <v>[122] = {wayshrines={-1,-1,-1,}, dlcId=DLC_BASE_GAME</v>
      </c>
      <c r="AU139" s="25" t="str">
        <f t="shared" si="13"/>
        <v>, zoneIds={130,932}, veteran=false</v>
      </c>
      <c r="AV139" s="25" t="str">
        <f t="shared" si="15"/>
        <v>, setType=LIBSETS_SETTYPE_DUNGEON},</v>
      </c>
      <c r="AW139" s="25" t="str">
        <f t="shared" si="14"/>
        <v xml:space="preserve"> --Ebon Armory / Ebenerzarsenal   [Crypt of Hearts I, Crypt of Hearts II]</v>
      </c>
    </row>
    <row r="140" spans="1:49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1"/>
        <v>123</v>
      </c>
      <c r="J140" s="8" t="s">
        <v>4250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W140"/>
      <c r="X140"/>
      <c r="Y140" s="3" t="str">
        <f>IF(J140&lt;&gt;"LIBSETS_SETTYPE_BATTLEGROUND",IF(J140&lt;&gt;"LIBSETS_SETTYPE_SPECIAL",IF(Z140&lt;&gt;"",VLOOKUP(Z140,'ESO zone constants'!$E$2:$L$4999,8,FALSE),""),""),"")</f>
        <v/>
      </c>
      <c r="AA140"/>
      <c r="AB140"/>
      <c r="AC140"/>
      <c r="AD140" s="3" t="str">
        <f>IF(J140&lt;&gt;"LIBSETS_SETTYPE_BATTLEGROUND",IF(J140&lt;&gt;"LIBSETS_SETTYPE_SPECIAL",IF(AE140&lt;&gt;"",VLOOKUP(AE140,'ESO zone constants'!$E$2:$L$4999,8,FALSE),""),""),"")</f>
        <v/>
      </c>
      <c r="AH140" s="3" t="str">
        <f>IF(J140&lt;&gt;"LIBSETS_SETTYPE_BATTLEGROUND",IF(J140&lt;&gt;"LIBSETS_SETTYPE_SPECIAL",IF(AI140&lt;&gt;"",VLOOKUP(AI140,'ESO zone constants'!$E$2:$L$4999,8,FALSE),""),""),"")</f>
        <v/>
      </c>
      <c r="AL140" s="3" t="str">
        <f>IF(J140&lt;&gt;"LIBSETS_SETTYPE_BATTLEGROUND",IF(J140&lt;&gt;"LIBSETS_SETTYPE_SPECIAL",IF(AM140&lt;&gt;"",VLOOKUP(AM140,'ESO zone constants'!$E$2:$L$4999,8,FALSE),""),""),"")</f>
        <v/>
      </c>
      <c r="AP140" s="3" t="str">
        <f>IF(J140&lt;&gt;"LIBSETS_SETTYPE_BATTLEGROUND",IF(J140&lt;&gt;"LIBSETS_SETTYPE_SPECIAL",IF(AQ140&lt;&gt;"",VLOOKUP(AQ140,'ESO zone constants'!$E$2:$L$4999,8,FALSE),""),""),"")</f>
        <v/>
      </c>
      <c r="AT140" s="25" t="str">
        <f t="shared" si="12"/>
        <v>[123] = {wayshrines={-1,-1,-1,}, dlcId=DLC_BASE_GAME</v>
      </c>
      <c r="AU140" s="25" t="str">
        <f t="shared" si="13"/>
        <v>, zoneIds={31}, veteran=false</v>
      </c>
      <c r="AV140" s="25" t="str">
        <f t="shared" si="15"/>
        <v>, setType=LIBSETS_SETTYPE_DUNGEON},</v>
      </c>
      <c r="AW140" s="25" t="str">
        <f t="shared" si="14"/>
        <v xml:space="preserve"> --Hircine's Veneer / Hircines Schein   [Selene's Web]</v>
      </c>
    </row>
    <row r="141" spans="1:49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1"/>
        <v>124</v>
      </c>
      <c r="J141" s="8" t="s">
        <v>4250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W141"/>
      <c r="X141"/>
      <c r="Y141" s="3" t="str">
        <f>IF(J141&lt;&gt;"LIBSETS_SETTYPE_BATTLEGROUND",IF(J141&lt;&gt;"LIBSETS_SETTYPE_SPECIAL",IF(Z141&lt;&gt;"",VLOOKUP(Z141,'ESO zone constants'!$E$2:$L$4999,8,FALSE),""),""),"")</f>
        <v/>
      </c>
      <c r="AA141"/>
      <c r="AB141"/>
      <c r="AC141"/>
      <c r="AD141" s="3" t="str">
        <f>IF(J141&lt;&gt;"LIBSETS_SETTYPE_BATTLEGROUND",IF(J141&lt;&gt;"LIBSETS_SETTYPE_SPECIAL",IF(AE141&lt;&gt;"",VLOOKUP(AE141,'ESO zone constants'!$E$2:$L$4999,8,FALSE),""),""),"")</f>
        <v/>
      </c>
      <c r="AH141" s="3" t="str">
        <f>IF(J141&lt;&gt;"LIBSETS_SETTYPE_BATTLEGROUND",IF(J141&lt;&gt;"LIBSETS_SETTYPE_SPECIAL",IF(AI141&lt;&gt;"",VLOOKUP(AI141,'ESO zone constants'!$E$2:$L$4999,8,FALSE),""),""),"")</f>
        <v/>
      </c>
      <c r="AL141" s="3" t="str">
        <f>IF(J141&lt;&gt;"LIBSETS_SETTYPE_BATTLEGROUND",IF(J141&lt;&gt;"LIBSETS_SETTYPE_SPECIAL",IF(AM141&lt;&gt;"",VLOOKUP(AM141,'ESO zone constants'!$E$2:$L$4999,8,FALSE),""),""),"")</f>
        <v/>
      </c>
      <c r="AP141" s="3" t="str">
        <f>IF(J141&lt;&gt;"LIBSETS_SETTYPE_BATTLEGROUND",IF(J141&lt;&gt;"LIBSETS_SETTYPE_SPECIAL",IF(AQ141&lt;&gt;"",VLOOKUP(AQ141,'ESO zone constants'!$E$2:$L$4999,8,FALSE),""),""),"")</f>
        <v/>
      </c>
      <c r="AT141" s="25" t="str">
        <f t="shared" si="12"/>
        <v>[124] = {wayshrines={-1,-1,-1,}, dlcId=DLC_BASE_GAME</v>
      </c>
      <c r="AU141" s="25" t="str">
        <f t="shared" si="13"/>
        <v>, zoneIds={11}, veteran=false</v>
      </c>
      <c r="AV141" s="25" t="str">
        <f t="shared" si="15"/>
        <v>, setType=LIBSETS_SETTYPE_DUNGEON},</v>
      </c>
      <c r="AW141" s="25" t="str">
        <f t="shared" si="14"/>
        <v xml:space="preserve"> --The Worm's Raiment / Garderobe des Wurms   [Vaults of Madness]</v>
      </c>
    </row>
    <row r="142" spans="1:49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1"/>
        <v>134</v>
      </c>
      <c r="J142" s="8" t="s">
        <v>4250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W142" s="28"/>
      <c r="X142"/>
      <c r="Y142" s="3">
        <f>IF(J142&lt;&gt;"LIBSETS_SETTYPE_BATTLEGROUND",IF(J142&lt;&gt;"LIBSETS_SETTYPE_SPECIAL",IF(Z142&lt;&gt;"",VLOOKUP(Z142,'ESO zone constants'!$E$2:$L$4999,8,FALSE),""),""),"")</f>
        <v>932</v>
      </c>
      <c r="Z142" t="s">
        <v>55</v>
      </c>
      <c r="AA142"/>
      <c r="AB142" s="28"/>
      <c r="AC142"/>
      <c r="AD142" s="3" t="str">
        <f>IF(J142&lt;&gt;"LIBSETS_SETTYPE_BATTLEGROUND",IF(J142&lt;&gt;"LIBSETS_SETTYPE_SPECIAL",IF(AE142&lt;&gt;"",VLOOKUP(AE142,'ESO zone constants'!$E$2:$L$4999,8,FALSE),""),""),"")</f>
        <v/>
      </c>
      <c r="AF142" s="28"/>
      <c r="AH142" s="3" t="str">
        <f>IF(J142&lt;&gt;"LIBSETS_SETTYPE_BATTLEGROUND",IF(J142&lt;&gt;"LIBSETS_SETTYPE_SPECIAL",IF(AI142&lt;&gt;"",VLOOKUP(AI142,'ESO zone constants'!$E$2:$L$4999,8,FALSE),""),""),"")</f>
        <v/>
      </c>
      <c r="AL142" s="3" t="str">
        <f>IF(J142&lt;&gt;"LIBSETS_SETTYPE_BATTLEGROUND",IF(J142&lt;&gt;"LIBSETS_SETTYPE_SPECIAL",IF(AM142&lt;&gt;"",VLOOKUP(AM142,'ESO zone constants'!$E$2:$L$4999,8,FALSE),""),""),"")</f>
        <v/>
      </c>
      <c r="AP142" s="3" t="str">
        <f>IF(J142&lt;&gt;"LIBSETS_SETTYPE_BATTLEGROUND",IF(J142&lt;&gt;"LIBSETS_SETTYPE_SPECIAL",IF(AQ142&lt;&gt;"",VLOOKUP(AQ142,'ESO zone constants'!$E$2:$L$4999,8,FALSE),""),""),"")</f>
        <v/>
      </c>
      <c r="AT142" s="25" t="str">
        <f t="shared" si="12"/>
        <v>[134] = {wayshrines={-1,-1,-1,}, dlcId=DLC_BASE_GAME</v>
      </c>
      <c r="AU142" s="25" t="str">
        <f t="shared" si="13"/>
        <v>, zoneIds={130,932}, veteran=false</v>
      </c>
      <c r="AV142" s="25" t="str">
        <f t="shared" si="15"/>
        <v>, setType=LIBSETS_SETTYPE_DUNGEON},</v>
      </c>
      <c r="AW142" s="25" t="str">
        <f t="shared" si="14"/>
        <v xml:space="preserve"> --Shroud of the Lich / Tuch des Lich   [Crypt of Hearts I, Crypt of Hearts II]</v>
      </c>
    </row>
    <row r="143" spans="1:49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1"/>
        <v>155</v>
      </c>
      <c r="J143" s="8" t="s">
        <v>4250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W143"/>
      <c r="X143"/>
      <c r="Y143" s="3">
        <f>IF(J143&lt;&gt;"LIBSETS_SETTYPE_BATTLEGROUND",IF(J143&lt;&gt;"LIBSETS_SETTYPE_SPECIAL",IF(Z143&lt;&gt;"",VLOOKUP(Z143,'ESO zone constants'!$E$2:$L$4999,8,FALSE),""),""),"")</f>
        <v>931</v>
      </c>
      <c r="Z143" t="s">
        <v>56</v>
      </c>
      <c r="AA143"/>
      <c r="AB143"/>
      <c r="AC143"/>
      <c r="AD143" s="3" t="str">
        <f>IF(J143&lt;&gt;"LIBSETS_SETTYPE_BATTLEGROUND",IF(J143&lt;&gt;"LIBSETS_SETTYPE_SPECIAL",IF(AE143&lt;&gt;"",VLOOKUP(AE143,'ESO zone constants'!$E$2:$L$4999,8,FALSE),""),""),"")</f>
        <v/>
      </c>
      <c r="AH143" s="3" t="str">
        <f>IF(J143&lt;&gt;"LIBSETS_SETTYPE_BATTLEGROUND",IF(J143&lt;&gt;"LIBSETS_SETTYPE_SPECIAL",IF(AI143&lt;&gt;"",VLOOKUP(AI143,'ESO zone constants'!$E$2:$L$4999,8,FALSE),""),""),"")</f>
        <v/>
      </c>
      <c r="AL143" s="3" t="str">
        <f>IF(J143&lt;&gt;"LIBSETS_SETTYPE_BATTLEGROUND",IF(J143&lt;&gt;"LIBSETS_SETTYPE_SPECIAL",IF(AM143&lt;&gt;"",VLOOKUP(AM143,'ESO zone constants'!$E$2:$L$4999,8,FALSE),""),""),"")</f>
        <v/>
      </c>
      <c r="AP143" s="3" t="str">
        <f>IF(J143&lt;&gt;"LIBSETS_SETTYPE_BATTLEGROUND",IF(J143&lt;&gt;"LIBSETS_SETTYPE_SPECIAL",IF(AQ143&lt;&gt;"",VLOOKUP(AQ143,'ESO zone constants'!$E$2:$L$4999,8,FALSE),""),""),"")</f>
        <v/>
      </c>
      <c r="AT143" s="25" t="str">
        <f t="shared" si="12"/>
        <v>[155] = {wayshrines={-1,-1,-1,}, dlcId=DLC_BASE_GAME</v>
      </c>
      <c r="AU143" s="25" t="str">
        <f t="shared" si="13"/>
        <v>, zoneIds={126,931}, veteran=false</v>
      </c>
      <c r="AV143" s="25" t="str">
        <f t="shared" si="15"/>
        <v>, setType=LIBSETS_SETTYPE_DUNGEON},</v>
      </c>
      <c r="AW143" s="25" t="str">
        <f t="shared" si="14"/>
        <v xml:space="preserve"> --Undaunted Bastion / Unerschrockenen-Bastion   [Elden Hollow I, Elden Hollow II]</v>
      </c>
    </row>
    <row r="144" spans="1:49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1"/>
        <v>156</v>
      </c>
      <c r="J144" s="8" t="s">
        <v>4250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W144"/>
      <c r="X144"/>
      <c r="Y144" s="3" t="str">
        <f>IF(J144&lt;&gt;"LIBSETS_SETTYPE_BATTLEGROUND",IF(J144&lt;&gt;"LIBSETS_SETTYPE_SPECIAL",IF(Z144&lt;&gt;"",VLOOKUP(Z144,'ESO zone constants'!$E$2:$L$4999,8,FALSE),""),""),"")</f>
        <v/>
      </c>
      <c r="AA144"/>
      <c r="AB144"/>
      <c r="AC144"/>
      <c r="AD144" s="3" t="str">
        <f>IF(J144&lt;&gt;"LIBSETS_SETTYPE_BATTLEGROUND",IF(J144&lt;&gt;"LIBSETS_SETTYPE_SPECIAL",IF(AE144&lt;&gt;"",VLOOKUP(AE144,'ESO zone constants'!$E$2:$L$4999,8,FALSE),""),""),"")</f>
        <v/>
      </c>
      <c r="AH144" s="3" t="str">
        <f>IF(J144&lt;&gt;"LIBSETS_SETTYPE_BATTLEGROUND",IF(J144&lt;&gt;"LIBSETS_SETTYPE_SPECIAL",IF(AI144&lt;&gt;"",VLOOKUP(AI144,'ESO zone constants'!$E$2:$L$4999,8,FALSE),""),""),"")</f>
        <v/>
      </c>
      <c r="AL144" s="3" t="str">
        <f>IF(J144&lt;&gt;"LIBSETS_SETTYPE_BATTLEGROUND",IF(J144&lt;&gt;"LIBSETS_SETTYPE_SPECIAL",IF(AM144&lt;&gt;"",VLOOKUP(AM144,'ESO zone constants'!$E$2:$L$4999,8,FALSE),""),""),"")</f>
        <v/>
      </c>
      <c r="AP144" s="3" t="str">
        <f>IF(J144&lt;&gt;"LIBSETS_SETTYPE_BATTLEGROUND",IF(J144&lt;&gt;"LIBSETS_SETTYPE_SPECIAL",IF(AQ144&lt;&gt;"",VLOOKUP(AQ144,'ESO zone constants'!$E$2:$L$4999,8,FALSE),""),""),"")</f>
        <v/>
      </c>
      <c r="AT144" s="25" t="str">
        <f t="shared" si="12"/>
        <v>[156] = {wayshrines={-1,-1,-1,}, dlcId=DLC_BASE_GAME</v>
      </c>
      <c r="AU144" s="25" t="str">
        <f t="shared" si="13"/>
        <v>, zoneIds={148}, veteran=false</v>
      </c>
      <c r="AV144" s="25" t="str">
        <f t="shared" si="15"/>
        <v>, setType=LIBSETS_SETTYPE_DUNGEON},</v>
      </c>
      <c r="AW144" s="25" t="str">
        <f t="shared" si="14"/>
        <v xml:space="preserve"> --Undaunted Infiltrator / Unerschrockener Infiltrator   [Arx Corinium]</v>
      </c>
    </row>
    <row r="145" spans="1:49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1"/>
        <v>157</v>
      </c>
      <c r="J145" s="8" t="s">
        <v>4250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W145"/>
      <c r="X145"/>
      <c r="Y145" s="3" t="str">
        <f>IF(J145&lt;&gt;"LIBSETS_SETTYPE_BATTLEGROUND",IF(J145&lt;&gt;"LIBSETS_SETTYPE_SPECIAL",IF(Z145&lt;&gt;"",VLOOKUP(Z145,'ESO zone constants'!$E$2:$L$4999,8,FALSE),""),""),"")</f>
        <v/>
      </c>
      <c r="AA145"/>
      <c r="AB145"/>
      <c r="AC145"/>
      <c r="AD145" s="3" t="str">
        <f>IF(J145&lt;&gt;"LIBSETS_SETTYPE_BATTLEGROUND",IF(J145&lt;&gt;"LIBSETS_SETTYPE_SPECIAL",IF(AE145&lt;&gt;"",VLOOKUP(AE145,'ESO zone constants'!$E$2:$L$4999,8,FALSE),""),""),"")</f>
        <v/>
      </c>
      <c r="AH145" s="3" t="str">
        <f>IF(J145&lt;&gt;"LIBSETS_SETTYPE_BATTLEGROUND",IF(J145&lt;&gt;"LIBSETS_SETTYPE_SPECIAL",IF(AI145&lt;&gt;"",VLOOKUP(AI145,'ESO zone constants'!$E$2:$L$4999,8,FALSE),""),""),"")</f>
        <v/>
      </c>
      <c r="AL145" s="3" t="str">
        <f>IF(J145&lt;&gt;"LIBSETS_SETTYPE_BATTLEGROUND",IF(J145&lt;&gt;"LIBSETS_SETTYPE_SPECIAL",IF(AM145&lt;&gt;"",VLOOKUP(AM145,'ESO zone constants'!$E$2:$L$4999,8,FALSE),""),""),"")</f>
        <v/>
      </c>
      <c r="AP145" s="3" t="str">
        <f>IF(J145&lt;&gt;"LIBSETS_SETTYPE_BATTLEGROUND",IF(J145&lt;&gt;"LIBSETS_SETTYPE_SPECIAL",IF(AQ145&lt;&gt;"",VLOOKUP(AQ145,'ESO zone constants'!$E$2:$L$4999,8,FALSE),""),""),"")</f>
        <v/>
      </c>
      <c r="AT145" s="25" t="str">
        <f t="shared" si="12"/>
        <v>[157] = {wayshrines={-1,-1,-1,}, dlcId=DLC_BASE_GAME</v>
      </c>
      <c r="AU145" s="25" t="str">
        <f t="shared" si="13"/>
        <v>, zoneIds={38}, veteran=false</v>
      </c>
      <c r="AV145" s="25" t="str">
        <f t="shared" si="15"/>
        <v>, setType=LIBSETS_SETTYPE_DUNGEON},</v>
      </c>
      <c r="AW145" s="25" t="str">
        <f t="shared" si="14"/>
        <v xml:space="preserve"> --Undaunted Unweaver / Unerschrockener Entflechter   [Blackheart Haven]</v>
      </c>
    </row>
    <row r="146" spans="1:49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1"/>
        <v>158</v>
      </c>
      <c r="J146" s="8" t="s">
        <v>4250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W146"/>
      <c r="X146"/>
      <c r="Y146" s="3">
        <f>IF(J146&lt;&gt;"LIBSETS_SETTYPE_BATTLEGROUND",IF(J146&lt;&gt;"LIBSETS_SETTYPE_SPECIAL",IF(Z146&lt;&gt;"",VLOOKUP(Z146,'ESO zone constants'!$E$2:$L$4999,8,FALSE),""),""),"")</f>
        <v>681</v>
      </c>
      <c r="Z146" t="s">
        <v>71</v>
      </c>
      <c r="AA146"/>
      <c r="AB146"/>
      <c r="AC146"/>
      <c r="AD146" s="3" t="str">
        <f>IF(J146&lt;&gt;"LIBSETS_SETTYPE_BATTLEGROUND",IF(J146&lt;&gt;"LIBSETS_SETTYPE_SPECIAL",IF(AE146&lt;&gt;"",VLOOKUP(AE146,'ESO zone constants'!$E$2:$L$4999,8,FALSE),""),""),"")</f>
        <v/>
      </c>
      <c r="AH146" s="3" t="str">
        <f>IF(J146&lt;&gt;"LIBSETS_SETTYPE_BATTLEGROUND",IF(J146&lt;&gt;"LIBSETS_SETTYPE_SPECIAL",IF(AI146&lt;&gt;"",VLOOKUP(AI146,'ESO zone constants'!$E$2:$L$4999,8,FALSE),""),""),"")</f>
        <v/>
      </c>
      <c r="AL146" s="3" t="str">
        <f>IF(J146&lt;&gt;"LIBSETS_SETTYPE_BATTLEGROUND",IF(J146&lt;&gt;"LIBSETS_SETTYPE_SPECIAL",IF(AM146&lt;&gt;"",VLOOKUP(AM146,'ESO zone constants'!$E$2:$L$4999,8,FALSE),""),""),"")</f>
        <v/>
      </c>
      <c r="AP146" s="3" t="str">
        <f>IF(J146&lt;&gt;"LIBSETS_SETTYPE_BATTLEGROUND",IF(J146&lt;&gt;"LIBSETS_SETTYPE_SPECIAL",IF(AQ146&lt;&gt;"",VLOOKUP(AQ146,'ESO zone constants'!$E$2:$L$4999,8,FALSE),""),""),"")</f>
        <v/>
      </c>
      <c r="AT146" s="25" t="str">
        <f t="shared" si="12"/>
        <v>[158] = {wayshrines={-1,-1,-1,}, dlcId=DLC_BASE_GAME</v>
      </c>
      <c r="AU146" s="25" t="str">
        <f t="shared" si="13"/>
        <v>, zoneIds={176,681}, veteran=false</v>
      </c>
      <c r="AV146" s="25" t="str">
        <f t="shared" si="15"/>
        <v>, setType=LIBSETS_SETTYPE_DUNGEON},</v>
      </c>
      <c r="AW146" s="25" t="str">
        <f t="shared" si="14"/>
        <v xml:space="preserve"> --Embershield / Glutschild   [City of Ash I, City of Ash II]</v>
      </c>
    </row>
    <row r="147" spans="1:49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1"/>
        <v>159</v>
      </c>
      <c r="J147" s="8" t="s">
        <v>4250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W147"/>
      <c r="X147"/>
      <c r="Y147" s="3">
        <f>IF(J147&lt;&gt;"LIBSETS_SETTYPE_BATTLEGROUND",IF(J147&lt;&gt;"LIBSETS_SETTYPE_SPECIAL",IF(Z147&lt;&gt;"",VLOOKUP(Z147,'ESO zone constants'!$E$2:$L$4999,8,FALSE),""),""),"")</f>
        <v>681</v>
      </c>
      <c r="Z147" t="s">
        <v>71</v>
      </c>
      <c r="AA147"/>
      <c r="AB147"/>
      <c r="AC147"/>
      <c r="AD147" s="3" t="str">
        <f>IF(J147&lt;&gt;"LIBSETS_SETTYPE_BATTLEGROUND",IF(J147&lt;&gt;"LIBSETS_SETTYPE_SPECIAL",IF(AE147&lt;&gt;"",VLOOKUP(AE147,'ESO zone constants'!$E$2:$L$4999,8,FALSE),""),""),"")</f>
        <v/>
      </c>
      <c r="AH147" s="3" t="str">
        <f>IF(J147&lt;&gt;"LIBSETS_SETTYPE_BATTLEGROUND",IF(J147&lt;&gt;"LIBSETS_SETTYPE_SPECIAL",IF(AI147&lt;&gt;"",VLOOKUP(AI147,'ESO zone constants'!$E$2:$L$4999,8,FALSE),""),""),"")</f>
        <v/>
      </c>
      <c r="AL147" s="3" t="str">
        <f>IF(J147&lt;&gt;"LIBSETS_SETTYPE_BATTLEGROUND",IF(J147&lt;&gt;"LIBSETS_SETTYPE_SPECIAL",IF(AM147&lt;&gt;"",VLOOKUP(AM147,'ESO zone constants'!$E$2:$L$4999,8,FALSE),""),""),"")</f>
        <v/>
      </c>
      <c r="AP147" s="3" t="str">
        <f>IF(J147&lt;&gt;"LIBSETS_SETTYPE_BATTLEGROUND",IF(J147&lt;&gt;"LIBSETS_SETTYPE_SPECIAL",IF(AQ147&lt;&gt;"",VLOOKUP(AQ147,'ESO zone constants'!$E$2:$L$4999,8,FALSE),""),""),"")</f>
        <v/>
      </c>
      <c r="AT147" s="25" t="str">
        <f t="shared" si="12"/>
        <v>[159] = {wayshrines={-1,-1,-1,}, dlcId=DLC_BASE_GAME</v>
      </c>
      <c r="AU147" s="25" t="str">
        <f t="shared" si="13"/>
        <v>, zoneIds={176,681}, veteran=false</v>
      </c>
      <c r="AV147" s="25" t="str">
        <f t="shared" si="15"/>
        <v>, setType=LIBSETS_SETTYPE_DUNGEON},</v>
      </c>
      <c r="AW147" s="25" t="str">
        <f t="shared" si="14"/>
        <v xml:space="preserve"> --Sunderflame / Trennflamme   [City of Ash I, City of Ash II]</v>
      </c>
    </row>
    <row r="148" spans="1:49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1"/>
        <v>160</v>
      </c>
      <c r="J148" s="8" t="s">
        <v>4250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W148"/>
      <c r="X148"/>
      <c r="Y148" s="3">
        <f>IF(J148&lt;&gt;"LIBSETS_SETTYPE_BATTLEGROUND",IF(J148&lt;&gt;"LIBSETS_SETTYPE_SPECIAL",IF(Z148&lt;&gt;"",VLOOKUP(Z148,'ESO zone constants'!$E$2:$L$4999,8,FALSE),""),""),"")</f>
        <v>681</v>
      </c>
      <c r="Z148" t="s">
        <v>71</v>
      </c>
      <c r="AA148"/>
      <c r="AB148"/>
      <c r="AC148"/>
      <c r="AD148" s="3" t="str">
        <f>IF(J148&lt;&gt;"LIBSETS_SETTYPE_BATTLEGROUND",IF(J148&lt;&gt;"LIBSETS_SETTYPE_SPECIAL",IF(AE148&lt;&gt;"",VLOOKUP(AE148,'ESO zone constants'!$E$2:$L$4999,8,FALSE),""),""),"")</f>
        <v/>
      </c>
      <c r="AH148" s="3" t="str">
        <f>IF(J148&lt;&gt;"LIBSETS_SETTYPE_BATTLEGROUND",IF(J148&lt;&gt;"LIBSETS_SETTYPE_SPECIAL",IF(AI148&lt;&gt;"",VLOOKUP(AI148,'ESO zone constants'!$E$2:$L$4999,8,FALSE),""),""),"")</f>
        <v/>
      </c>
      <c r="AL148" s="3" t="str">
        <f>IF(J148&lt;&gt;"LIBSETS_SETTYPE_BATTLEGROUND",IF(J148&lt;&gt;"LIBSETS_SETTYPE_SPECIAL",IF(AM148&lt;&gt;"",VLOOKUP(AM148,'ESO zone constants'!$E$2:$L$4999,8,FALSE),""),""),"")</f>
        <v/>
      </c>
      <c r="AP148" s="3" t="str">
        <f>IF(J148&lt;&gt;"LIBSETS_SETTYPE_BATTLEGROUND",IF(J148&lt;&gt;"LIBSETS_SETTYPE_SPECIAL",IF(AQ148&lt;&gt;"",VLOOKUP(AQ148,'ESO zone constants'!$E$2:$L$4999,8,FALSE),""),""),"")</f>
        <v/>
      </c>
      <c r="AT148" s="25" t="str">
        <f t="shared" si="12"/>
        <v>[160] = {wayshrines={-1,-1,-1,}, dlcId=DLC_BASE_GAME</v>
      </c>
      <c r="AU148" s="25" t="str">
        <f t="shared" si="13"/>
        <v>, zoneIds={176,681}, veteran=false</v>
      </c>
      <c r="AV148" s="25" t="str">
        <f t="shared" si="15"/>
        <v>, setType=LIBSETS_SETTYPE_DUNGEON},</v>
      </c>
      <c r="AW148" s="25" t="str">
        <f t="shared" si="14"/>
        <v xml:space="preserve"> --Burning Spellweave / Branntzauberweber   [City of Ash I, City of Ash II]</v>
      </c>
    </row>
    <row r="149" spans="1:49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1"/>
        <v>184</v>
      </c>
      <c r="J149" s="8" t="s">
        <v>4250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W149"/>
      <c r="X149"/>
      <c r="Y149" s="3" t="str">
        <f>IF(J149&lt;&gt;"LIBSETS_SETTYPE_BATTLEGROUND",IF(J149&lt;&gt;"LIBSETS_SETTYPE_SPECIAL",IF(Z149&lt;&gt;"",VLOOKUP(Z149,'ESO zone constants'!$E$2:$L$4999,8,FALSE),""),""),"")</f>
        <v/>
      </c>
      <c r="AA149"/>
      <c r="AB149"/>
      <c r="AC149"/>
      <c r="AD149" s="3" t="str">
        <f>IF(J149&lt;&gt;"LIBSETS_SETTYPE_BATTLEGROUND",IF(J149&lt;&gt;"LIBSETS_SETTYPE_SPECIAL",IF(AE149&lt;&gt;"",VLOOKUP(AE149,'ESO zone constants'!$E$2:$L$4999,8,FALSE),""),""),"")</f>
        <v/>
      </c>
      <c r="AH149" s="3" t="str">
        <f>IF(J149&lt;&gt;"LIBSETS_SETTYPE_BATTLEGROUND",IF(J149&lt;&gt;"LIBSETS_SETTYPE_SPECIAL",IF(AI149&lt;&gt;"",VLOOKUP(AI149,'ESO zone constants'!$E$2:$L$4999,8,FALSE),""),""),"")</f>
        <v/>
      </c>
      <c r="AL149" s="3" t="str">
        <f>IF(J149&lt;&gt;"LIBSETS_SETTYPE_BATTLEGROUND",IF(J149&lt;&gt;"LIBSETS_SETTYPE_SPECIAL",IF(AM149&lt;&gt;"",VLOOKUP(AM149,'ESO zone constants'!$E$2:$L$4999,8,FALSE),""),""),"")</f>
        <v/>
      </c>
      <c r="AP149" s="3" t="str">
        <f>IF(J149&lt;&gt;"LIBSETS_SETTYPE_BATTLEGROUND",IF(J149&lt;&gt;"LIBSETS_SETTYPE_SPECIAL",IF(AQ149&lt;&gt;"",VLOOKUP(AQ149,'ESO zone constants'!$E$2:$L$4999,8,FALSE),""),""),"")</f>
        <v/>
      </c>
      <c r="AT149" s="25" t="str">
        <f t="shared" si="12"/>
        <v>[184] = {wayshrines={-1,-1,-1,}, dlcId=DLC_IMPERIAL_CITY</v>
      </c>
      <c r="AU149" s="25" t="str">
        <f t="shared" si="13"/>
        <v>, zoneIds={688}, veteran=false</v>
      </c>
      <c r="AV149" s="25" t="str">
        <f t="shared" si="15"/>
        <v>, setType=LIBSETS_SETTYPE_DUNGEON},</v>
      </c>
      <c r="AW149" s="25" t="str">
        <f t="shared" si="14"/>
        <v xml:space="preserve"> --Brands of Imperium / Male des Kaiserreichs   [White-Gold Tower]</v>
      </c>
    </row>
    <row r="150" spans="1:49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1"/>
        <v>185</v>
      </c>
      <c r="J150" s="8" t="s">
        <v>4250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W150"/>
      <c r="X150"/>
      <c r="Y150" s="3" t="str">
        <f>IF(J150&lt;&gt;"LIBSETS_SETTYPE_BATTLEGROUND",IF(J150&lt;&gt;"LIBSETS_SETTYPE_SPECIAL",IF(Z150&lt;&gt;"",VLOOKUP(Z150,'ESO zone constants'!$E$2:$L$4999,8,FALSE),""),""),"")</f>
        <v/>
      </c>
      <c r="AA150"/>
      <c r="AB150"/>
      <c r="AC150"/>
      <c r="AD150" s="3" t="str">
        <f>IF(J150&lt;&gt;"LIBSETS_SETTYPE_BATTLEGROUND",IF(J150&lt;&gt;"LIBSETS_SETTYPE_SPECIAL",IF(AE150&lt;&gt;"",VLOOKUP(AE150,'ESO zone constants'!$E$2:$L$4999,8,FALSE),""),""),"")</f>
        <v/>
      </c>
      <c r="AH150" s="3" t="str">
        <f>IF(J150&lt;&gt;"LIBSETS_SETTYPE_BATTLEGROUND",IF(J150&lt;&gt;"LIBSETS_SETTYPE_SPECIAL",IF(AI150&lt;&gt;"",VLOOKUP(AI150,'ESO zone constants'!$E$2:$L$4999,8,FALSE),""),""),"")</f>
        <v/>
      </c>
      <c r="AL150" s="3" t="str">
        <f>IF(J150&lt;&gt;"LIBSETS_SETTYPE_BATTLEGROUND",IF(J150&lt;&gt;"LIBSETS_SETTYPE_SPECIAL",IF(AM150&lt;&gt;"",VLOOKUP(AM150,'ESO zone constants'!$E$2:$L$4999,8,FALSE),""),""),"")</f>
        <v/>
      </c>
      <c r="AP150" s="3" t="str">
        <f>IF(J150&lt;&gt;"LIBSETS_SETTYPE_BATTLEGROUND",IF(J150&lt;&gt;"LIBSETS_SETTYPE_SPECIAL",IF(AQ150&lt;&gt;"",VLOOKUP(AQ150,'ESO zone constants'!$E$2:$L$4999,8,FALSE),""),""),"")</f>
        <v/>
      </c>
      <c r="AT150" s="25" t="str">
        <f t="shared" si="12"/>
        <v>[185] = {wayshrines={-1,-1,-1,}, dlcId=DLC_IMPERIAL_CITY</v>
      </c>
      <c r="AU150" s="25" t="str">
        <f t="shared" si="13"/>
        <v>, zoneIds={688}, veteran=false</v>
      </c>
      <c r="AV150" s="25" t="str">
        <f t="shared" si="15"/>
        <v>, setType=LIBSETS_SETTYPE_DUNGEON},</v>
      </c>
      <c r="AW150" s="25" t="str">
        <f t="shared" si="14"/>
        <v xml:space="preserve"> --Spell Power Cure / Magiekraftheilung   [White-Gold Tower]</v>
      </c>
    </row>
    <row r="151" spans="1:49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1"/>
        <v>186</v>
      </c>
      <c r="J151" s="8" t="s">
        <v>4250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W151"/>
      <c r="X151"/>
      <c r="Y151" s="3" t="str">
        <f>IF(J151&lt;&gt;"LIBSETS_SETTYPE_BATTLEGROUND",IF(J151&lt;&gt;"LIBSETS_SETTYPE_SPECIAL",IF(Z151&lt;&gt;"",VLOOKUP(Z151,'ESO zone constants'!$E$2:$L$4999,8,FALSE),""),""),"")</f>
        <v/>
      </c>
      <c r="AA151"/>
      <c r="AB151"/>
      <c r="AC151"/>
      <c r="AD151" s="3" t="str">
        <f>IF(J151&lt;&gt;"LIBSETS_SETTYPE_BATTLEGROUND",IF(J151&lt;&gt;"LIBSETS_SETTYPE_SPECIAL",IF(AE151&lt;&gt;"",VLOOKUP(AE151,'ESO zone constants'!$E$2:$L$4999,8,FALSE),""),""),"")</f>
        <v/>
      </c>
      <c r="AH151" s="3" t="str">
        <f>IF(J151&lt;&gt;"LIBSETS_SETTYPE_BATTLEGROUND",IF(J151&lt;&gt;"LIBSETS_SETTYPE_SPECIAL",IF(AI151&lt;&gt;"",VLOOKUP(AI151,'ESO zone constants'!$E$2:$L$4999,8,FALSE),""),""),"")</f>
        <v/>
      </c>
      <c r="AL151" s="3" t="str">
        <f>IF(J151&lt;&gt;"LIBSETS_SETTYPE_BATTLEGROUND",IF(J151&lt;&gt;"LIBSETS_SETTYPE_SPECIAL",IF(AM151&lt;&gt;"",VLOOKUP(AM151,'ESO zone constants'!$E$2:$L$4999,8,FALSE),""),""),"")</f>
        <v/>
      </c>
      <c r="AP151" s="3" t="str">
        <f>IF(J151&lt;&gt;"LIBSETS_SETTYPE_BATTLEGROUND",IF(J151&lt;&gt;"LIBSETS_SETTYPE_SPECIAL",IF(AQ151&lt;&gt;"",VLOOKUP(AQ151,'ESO zone constants'!$E$2:$L$4999,8,FALSE),""),""),"")</f>
        <v/>
      </c>
      <c r="AT151" s="25" t="str">
        <f t="shared" si="12"/>
        <v>[186] = {wayshrines={-1,-1,-1,}, dlcId=DLC_BASE_GAME</v>
      </c>
      <c r="AU151" s="25" t="str">
        <f t="shared" si="13"/>
        <v>, zoneIds={131}, veteran=false</v>
      </c>
      <c r="AV151" s="25" t="str">
        <f t="shared" si="15"/>
        <v>, setType=LIBSETS_SETTYPE_DUNGEON},</v>
      </c>
      <c r="AW151" s="25" t="str">
        <f t="shared" si="14"/>
        <v xml:space="preserve"> --Jolting Arms / Rüttelnde Rüstung   [Tempest Island]</v>
      </c>
    </row>
    <row r="152" spans="1:49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1"/>
        <v>188</v>
      </c>
      <c r="J152" s="8" t="s">
        <v>4250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W152"/>
      <c r="X152"/>
      <c r="Y152" s="3" t="str">
        <f>IF(J152&lt;&gt;"LIBSETS_SETTYPE_BATTLEGROUND",IF(J152&lt;&gt;"LIBSETS_SETTYPE_SPECIAL",IF(Z152&lt;&gt;"",VLOOKUP(Z152,'ESO zone constants'!$E$2:$L$4999,8,FALSE),""),""),"")</f>
        <v/>
      </c>
      <c r="AA152"/>
      <c r="AB152"/>
      <c r="AC152"/>
      <c r="AD152" s="3" t="str">
        <f>IF(J152&lt;&gt;"LIBSETS_SETTYPE_BATTLEGROUND",IF(J152&lt;&gt;"LIBSETS_SETTYPE_SPECIAL",IF(AE152&lt;&gt;"",VLOOKUP(AE152,'ESO zone constants'!$E$2:$L$4999,8,FALSE),""),""),"")</f>
        <v/>
      </c>
      <c r="AH152" s="3" t="str">
        <f>IF(J152&lt;&gt;"LIBSETS_SETTYPE_BATTLEGROUND",IF(J152&lt;&gt;"LIBSETS_SETTYPE_SPECIAL",IF(AI152&lt;&gt;"",VLOOKUP(AI152,'ESO zone constants'!$E$2:$L$4999,8,FALSE),""),""),"")</f>
        <v/>
      </c>
      <c r="AL152" s="3" t="str">
        <f>IF(J152&lt;&gt;"LIBSETS_SETTYPE_BATTLEGROUND",IF(J152&lt;&gt;"LIBSETS_SETTYPE_SPECIAL",IF(AM152&lt;&gt;"",VLOOKUP(AM152,'ESO zone constants'!$E$2:$L$4999,8,FALSE),""),""),"")</f>
        <v/>
      </c>
      <c r="AP152" s="3" t="str">
        <f>IF(J152&lt;&gt;"LIBSETS_SETTYPE_BATTLEGROUND",IF(J152&lt;&gt;"LIBSETS_SETTYPE_SPECIAL",IF(AQ152&lt;&gt;"",VLOOKUP(AQ152,'ESO zone constants'!$E$2:$L$4999,8,FALSE),""),""),"")</f>
        <v/>
      </c>
      <c r="AT152" s="25" t="str">
        <f t="shared" si="12"/>
        <v>[188] = {wayshrines={-1,-1,-1,}, dlcId=DLC_BASE_GAME</v>
      </c>
      <c r="AU152" s="25" t="str">
        <f t="shared" si="13"/>
        <v>, zoneIds={131}, veteran=false</v>
      </c>
      <c r="AV152" s="25" t="str">
        <f t="shared" si="15"/>
        <v>, setType=LIBSETS_SETTYPE_DUNGEON},</v>
      </c>
      <c r="AW152" s="25" t="str">
        <f t="shared" si="14"/>
        <v xml:space="preserve"> --Storm Master / Sturmmeister   [Tempest Island]</v>
      </c>
    </row>
    <row r="153" spans="1:49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1"/>
        <v>190</v>
      </c>
      <c r="J153" s="8" t="s">
        <v>4250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W153"/>
      <c r="X153"/>
      <c r="Y153" s="3" t="str">
        <f>IF(J153&lt;&gt;"LIBSETS_SETTYPE_BATTLEGROUND",IF(J153&lt;&gt;"LIBSETS_SETTYPE_SPECIAL",IF(Z153&lt;&gt;"",VLOOKUP(Z153,'ESO zone constants'!$E$2:$L$4999,8,FALSE),""),""),"")</f>
        <v/>
      </c>
      <c r="AA153"/>
      <c r="AB153"/>
      <c r="AC153"/>
      <c r="AD153" s="3" t="str">
        <f>IF(J153&lt;&gt;"LIBSETS_SETTYPE_BATTLEGROUND",IF(J153&lt;&gt;"LIBSETS_SETTYPE_SPECIAL",IF(AE153&lt;&gt;"",VLOOKUP(AE153,'ESO zone constants'!$E$2:$L$4999,8,FALSE),""),""),"")</f>
        <v/>
      </c>
      <c r="AH153" s="3" t="str">
        <f>IF(J153&lt;&gt;"LIBSETS_SETTYPE_BATTLEGROUND",IF(J153&lt;&gt;"LIBSETS_SETTYPE_SPECIAL",IF(AI153&lt;&gt;"",VLOOKUP(AI153,'ESO zone constants'!$E$2:$L$4999,8,FALSE),""),""),"")</f>
        <v/>
      </c>
      <c r="AL153" s="3" t="str">
        <f>IF(J153&lt;&gt;"LIBSETS_SETTYPE_BATTLEGROUND",IF(J153&lt;&gt;"LIBSETS_SETTYPE_SPECIAL",IF(AM153&lt;&gt;"",VLOOKUP(AM153,'ESO zone constants'!$E$2:$L$4999,8,FALSE),""),""),"")</f>
        <v/>
      </c>
      <c r="AP153" s="3" t="str">
        <f>IF(J153&lt;&gt;"LIBSETS_SETTYPE_BATTLEGROUND",IF(J153&lt;&gt;"LIBSETS_SETTYPE_SPECIAL",IF(AQ153&lt;&gt;"",VLOOKUP(AQ153,'ESO zone constants'!$E$2:$L$4999,8,FALSE),""),""),"")</f>
        <v/>
      </c>
      <c r="AT153" s="25" t="str">
        <f t="shared" si="12"/>
        <v>[190] = {wayshrines={-1,-1,-1,}, dlcId=DLC_IMPERIAL_CITY</v>
      </c>
      <c r="AU153" s="25" t="str">
        <f t="shared" si="13"/>
        <v>, zoneIds={678}, veteran=false</v>
      </c>
      <c r="AV153" s="25" t="str">
        <f t="shared" si="15"/>
        <v>, setType=LIBSETS_SETTYPE_DUNGEON},</v>
      </c>
      <c r="AW153" s="25" t="str">
        <f t="shared" si="14"/>
        <v xml:space="preserve"> --Scathing Mage / Verletzender Magier   [Imperial City Prison]</v>
      </c>
    </row>
    <row r="154" spans="1:49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1"/>
        <v>193</v>
      </c>
      <c r="J154" s="8" t="s">
        <v>4250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W154"/>
      <c r="X154"/>
      <c r="Y154" s="3" t="str">
        <f>IF(J154&lt;&gt;"LIBSETS_SETTYPE_BATTLEGROUND",IF(J154&lt;&gt;"LIBSETS_SETTYPE_SPECIAL",IF(Z154&lt;&gt;"",VLOOKUP(Z154,'ESO zone constants'!$E$2:$L$4999,8,FALSE),""),""),"")</f>
        <v/>
      </c>
      <c r="AA154"/>
      <c r="AB154"/>
      <c r="AC154"/>
      <c r="AD154" s="3" t="str">
        <f>IF(J154&lt;&gt;"LIBSETS_SETTYPE_BATTLEGROUND",IF(J154&lt;&gt;"LIBSETS_SETTYPE_SPECIAL",IF(AE154&lt;&gt;"",VLOOKUP(AE154,'ESO zone constants'!$E$2:$L$4999,8,FALSE),""),""),"")</f>
        <v/>
      </c>
      <c r="AH154" s="3" t="str">
        <f>IF(J154&lt;&gt;"LIBSETS_SETTYPE_BATTLEGROUND",IF(J154&lt;&gt;"LIBSETS_SETTYPE_SPECIAL",IF(AI154&lt;&gt;"",VLOOKUP(AI154,'ESO zone constants'!$E$2:$L$4999,8,FALSE),""),""),"")</f>
        <v/>
      </c>
      <c r="AL154" s="3" t="str">
        <f>IF(J154&lt;&gt;"LIBSETS_SETTYPE_BATTLEGROUND",IF(J154&lt;&gt;"LIBSETS_SETTYPE_SPECIAL",IF(AM154&lt;&gt;"",VLOOKUP(AM154,'ESO zone constants'!$E$2:$L$4999,8,FALSE),""),""),"")</f>
        <v/>
      </c>
      <c r="AP154" s="3" t="str">
        <f>IF(J154&lt;&gt;"LIBSETS_SETTYPE_BATTLEGROUND",IF(J154&lt;&gt;"LIBSETS_SETTYPE_SPECIAL",IF(AQ154&lt;&gt;"",VLOOKUP(AQ154,'ESO zone constants'!$E$2:$L$4999,8,FALSE),""),""),"")</f>
        <v/>
      </c>
      <c r="AT154" s="25" t="str">
        <f t="shared" si="12"/>
        <v>[193] = {wayshrines={-1,-1,-1,}, dlcId=DLC_BASE_GAME</v>
      </c>
      <c r="AU154" s="25" t="str">
        <f t="shared" si="13"/>
        <v>, zoneIds={131}, veteran=false</v>
      </c>
      <c r="AV154" s="25" t="str">
        <f t="shared" si="15"/>
        <v>, setType=LIBSETS_SETTYPE_DUNGEON},</v>
      </c>
      <c r="AW154" s="25" t="str">
        <f t="shared" si="14"/>
        <v xml:space="preserve"> --Overwhelming Surge / Überwältigende Woge   [Tempest Island]</v>
      </c>
    </row>
    <row r="155" spans="1:49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1"/>
        <v>194</v>
      </c>
      <c r="J155" s="8" t="s">
        <v>4250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W155"/>
      <c r="X155"/>
      <c r="Y155" s="3">
        <f>IF(J155&lt;&gt;"LIBSETS_SETTYPE_BATTLEGROUND",IF(J155&lt;&gt;"LIBSETS_SETTYPE_SPECIAL",IF(Z155&lt;&gt;"",VLOOKUP(Z155,'ESO zone constants'!$E$2:$L$4999,8,FALSE),""),""),"")</f>
        <v>933</v>
      </c>
      <c r="Z155" t="s">
        <v>58</v>
      </c>
      <c r="AA155"/>
      <c r="AB155"/>
      <c r="AC155"/>
      <c r="AD155" s="3" t="str">
        <f>IF(J155&lt;&gt;"LIBSETS_SETTYPE_BATTLEGROUND",IF(J155&lt;&gt;"LIBSETS_SETTYPE_SPECIAL",IF(AE155&lt;&gt;"",VLOOKUP(AE155,'ESO zone constants'!$E$2:$L$4999,8,FALSE),""),""),"")</f>
        <v/>
      </c>
      <c r="AH155" s="3" t="str">
        <f>IF(J155&lt;&gt;"LIBSETS_SETTYPE_BATTLEGROUND",IF(J155&lt;&gt;"LIBSETS_SETTYPE_SPECIAL",IF(AI155&lt;&gt;"",VLOOKUP(AI155,'ESO zone constants'!$E$2:$L$4999,8,FALSE),""),""),"")</f>
        <v/>
      </c>
      <c r="AL155" s="3" t="str">
        <f>IF(J155&lt;&gt;"LIBSETS_SETTYPE_BATTLEGROUND",IF(J155&lt;&gt;"LIBSETS_SETTYPE_SPECIAL",IF(AM155&lt;&gt;"",VLOOKUP(AM155,'ESO zone constants'!$E$2:$L$4999,8,FALSE),""),""),"")</f>
        <v/>
      </c>
      <c r="AP155" s="3" t="str">
        <f>IF(J155&lt;&gt;"LIBSETS_SETTYPE_BATTLEGROUND",IF(J155&lt;&gt;"LIBSETS_SETTYPE_SPECIAL",IF(AQ155&lt;&gt;"",VLOOKUP(AQ155,'ESO zone constants'!$E$2:$L$4999,8,FALSE),""),""),"")</f>
        <v/>
      </c>
      <c r="AT155" s="25" t="str">
        <f t="shared" si="12"/>
        <v>[194] = {wayshrines={-1,-1,-1,}, dlcId=DLC_BASE_GAME</v>
      </c>
      <c r="AU155" s="25" t="str">
        <f t="shared" si="13"/>
        <v>, zoneIds={146,933}, veteran=false</v>
      </c>
      <c r="AV155" s="25" t="str">
        <f t="shared" si="15"/>
        <v>, setType=LIBSETS_SETTYPE_DUNGEON},</v>
      </c>
      <c r="AW155" s="25" t="str">
        <f t="shared" si="14"/>
        <v xml:space="preserve"> --Combat Physician / Feldarzt   [Wayrest Sewers I, Wayrest Sewers II]</v>
      </c>
    </row>
    <row r="156" spans="1:49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1"/>
        <v>195</v>
      </c>
      <c r="J156" s="8" t="s">
        <v>4250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W156"/>
      <c r="X156"/>
      <c r="Y156" s="3" t="str">
        <f>IF(J156&lt;&gt;"LIBSETS_SETTYPE_BATTLEGROUND",IF(J156&lt;&gt;"LIBSETS_SETTYPE_SPECIAL",IF(Z156&lt;&gt;"",VLOOKUP(Z156,'ESO zone constants'!$E$2:$L$4999,8,FALSE),""),""),"")</f>
        <v/>
      </c>
      <c r="AA156"/>
      <c r="AB156"/>
      <c r="AC156"/>
      <c r="AD156" s="3" t="str">
        <f>IF(J156&lt;&gt;"LIBSETS_SETTYPE_BATTLEGROUND",IF(J156&lt;&gt;"LIBSETS_SETTYPE_SPECIAL",IF(AE156&lt;&gt;"",VLOOKUP(AE156,'ESO zone constants'!$E$2:$L$4999,8,FALSE),""),""),"")</f>
        <v/>
      </c>
      <c r="AH156" s="3" t="str">
        <f>IF(J156&lt;&gt;"LIBSETS_SETTYPE_BATTLEGROUND",IF(J156&lt;&gt;"LIBSETS_SETTYPE_SPECIAL",IF(AI156&lt;&gt;"",VLOOKUP(AI156,'ESO zone constants'!$E$2:$L$4999,8,FALSE),""),""),"")</f>
        <v/>
      </c>
      <c r="AL156" s="3" t="str">
        <f>IF(J156&lt;&gt;"LIBSETS_SETTYPE_BATTLEGROUND",IF(J156&lt;&gt;"LIBSETS_SETTYPE_SPECIAL",IF(AM156&lt;&gt;"",VLOOKUP(AM156,'ESO zone constants'!$E$2:$L$4999,8,FALSE),""),""),"")</f>
        <v/>
      </c>
      <c r="AP156" s="3" t="str">
        <f>IF(J156&lt;&gt;"LIBSETS_SETTYPE_BATTLEGROUND",IF(J156&lt;&gt;"LIBSETS_SETTYPE_SPECIAL",IF(AQ156&lt;&gt;"",VLOOKUP(AQ156,'ESO zone constants'!$E$2:$L$4999,8,FALSE),""),""),"")</f>
        <v/>
      </c>
      <c r="AT156" s="25" t="str">
        <f t="shared" si="12"/>
        <v>[195] = {wayshrines={-1,-1,-1,}, dlcId=DLC_IMPERIAL_CITY</v>
      </c>
      <c r="AU156" s="25" t="str">
        <f t="shared" si="13"/>
        <v>, zoneIds={678}, veteran=false</v>
      </c>
      <c r="AV156" s="25" t="str">
        <f t="shared" si="15"/>
        <v>, setType=LIBSETS_SETTYPE_DUNGEON},</v>
      </c>
      <c r="AW156" s="25" t="str">
        <f t="shared" si="14"/>
        <v xml:space="preserve"> --Sheer Venom / Reingift   [Imperial City Prison]</v>
      </c>
    </row>
    <row r="157" spans="1:49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1"/>
        <v>196</v>
      </c>
      <c r="J157" s="8" t="s">
        <v>4250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W157"/>
      <c r="X157"/>
      <c r="Y157" s="3" t="str">
        <f>IF(J157&lt;&gt;"LIBSETS_SETTYPE_BATTLEGROUND",IF(J157&lt;&gt;"LIBSETS_SETTYPE_SPECIAL",IF(Z157&lt;&gt;"",VLOOKUP(Z157,'ESO zone constants'!$E$2:$L$4999,8,FALSE),""),""),"")</f>
        <v/>
      </c>
      <c r="AA157"/>
      <c r="AB157"/>
      <c r="AC157"/>
      <c r="AD157" s="3" t="str">
        <f>IF(J157&lt;&gt;"LIBSETS_SETTYPE_BATTLEGROUND",IF(J157&lt;&gt;"LIBSETS_SETTYPE_SPECIAL",IF(AE157&lt;&gt;"",VLOOKUP(AE157,'ESO zone constants'!$E$2:$L$4999,8,FALSE),""),""),"")</f>
        <v/>
      </c>
      <c r="AH157" s="3" t="str">
        <f>IF(J157&lt;&gt;"LIBSETS_SETTYPE_BATTLEGROUND",IF(J157&lt;&gt;"LIBSETS_SETTYPE_SPECIAL",IF(AI157&lt;&gt;"",VLOOKUP(AI157,'ESO zone constants'!$E$2:$L$4999,8,FALSE),""),""),"")</f>
        <v/>
      </c>
      <c r="AL157" s="3" t="str">
        <f>IF(J157&lt;&gt;"LIBSETS_SETTYPE_BATTLEGROUND",IF(J157&lt;&gt;"LIBSETS_SETTYPE_SPECIAL",IF(AM157&lt;&gt;"",VLOOKUP(AM157,'ESO zone constants'!$E$2:$L$4999,8,FALSE),""),""),"")</f>
        <v/>
      </c>
      <c r="AP157" s="3" t="str">
        <f>IF(J157&lt;&gt;"LIBSETS_SETTYPE_BATTLEGROUND",IF(J157&lt;&gt;"LIBSETS_SETTYPE_SPECIAL",IF(AQ157&lt;&gt;"",VLOOKUP(AQ157,'ESO zone constants'!$E$2:$L$4999,8,FALSE),""),""),"")</f>
        <v/>
      </c>
      <c r="AT157" s="25" t="str">
        <f t="shared" si="12"/>
        <v>[196] = {wayshrines={-1,-1,-1,}, dlcId=DLC_IMPERIAL_CITY</v>
      </c>
      <c r="AU157" s="25" t="str">
        <f t="shared" si="13"/>
        <v>, zoneIds={678}, veteran=false</v>
      </c>
      <c r="AV157" s="25" t="str">
        <f t="shared" si="15"/>
        <v>, setType=LIBSETS_SETTYPE_DUNGEON},</v>
      </c>
      <c r="AW157" s="25" t="str">
        <f t="shared" si="14"/>
        <v xml:space="preserve"> --Leeching Plate / Auslaugende Rüstung   [Imperial City Prison]</v>
      </c>
    </row>
    <row r="158" spans="1:49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1"/>
        <v>197</v>
      </c>
      <c r="J158" s="8" t="s">
        <v>4250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W158"/>
      <c r="X158"/>
      <c r="Y158" s="3">
        <f>IF(J158&lt;&gt;"LIBSETS_SETTYPE_BATTLEGROUND",IF(J158&lt;&gt;"LIBSETS_SETTYPE_SPECIAL",IF(Z158&lt;&gt;"",VLOOKUP(Z158,'ESO zone constants'!$E$2:$L$4999,8,FALSE),""),""),"")</f>
        <v>935</v>
      </c>
      <c r="Z158" t="s">
        <v>141</v>
      </c>
      <c r="AA158"/>
      <c r="AB158"/>
      <c r="AC158"/>
      <c r="AD158" s="3" t="str">
        <f>IF(J158&lt;&gt;"LIBSETS_SETTYPE_BATTLEGROUND",IF(J158&lt;&gt;"LIBSETS_SETTYPE_SPECIAL",IF(AE158&lt;&gt;"",VLOOKUP(AE158,'ESO zone constants'!$E$2:$L$4999,8,FALSE),""),""),"")</f>
        <v/>
      </c>
      <c r="AH158" s="3" t="str">
        <f>IF(J158&lt;&gt;"LIBSETS_SETTYPE_BATTLEGROUND",IF(J158&lt;&gt;"LIBSETS_SETTYPE_SPECIAL",IF(AI158&lt;&gt;"",VLOOKUP(AI158,'ESO zone constants'!$E$2:$L$4999,8,FALSE),""),""),"")</f>
        <v/>
      </c>
      <c r="AL158" s="3" t="str">
        <f>IF(J158&lt;&gt;"LIBSETS_SETTYPE_BATTLEGROUND",IF(J158&lt;&gt;"LIBSETS_SETTYPE_SPECIAL",IF(AM158&lt;&gt;"",VLOOKUP(AM158,'ESO zone constants'!$E$2:$L$4999,8,FALSE),""),""),"")</f>
        <v/>
      </c>
      <c r="AP158" s="3" t="str">
        <f>IF(J158&lt;&gt;"LIBSETS_SETTYPE_BATTLEGROUND",IF(J158&lt;&gt;"LIBSETS_SETTYPE_SPECIAL",IF(AQ158&lt;&gt;"",VLOOKUP(AQ158,'ESO zone constants'!$E$2:$L$4999,8,FALSE),""),""),"")</f>
        <v/>
      </c>
      <c r="AT158" s="25" t="str">
        <f t="shared" si="12"/>
        <v>[197] = {wayshrines={-1,-1,-1,}, dlcId=DLC_BASE_GAME</v>
      </c>
      <c r="AU158" s="25" t="str">
        <f t="shared" si="13"/>
        <v>, zoneIds={380,935}, veteran=false</v>
      </c>
      <c r="AV158" s="25" t="str">
        <f t="shared" si="15"/>
        <v>, setType=LIBSETS_SETTYPE_DUNGEON},</v>
      </c>
      <c r="AW158" s="25" t="str">
        <f t="shared" si="14"/>
        <v xml:space="preserve"> --Tormentor / Quälender   [The Banished Cells I, The Banished Cells II]</v>
      </c>
    </row>
    <row r="159" spans="1:49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1"/>
        <v>198</v>
      </c>
      <c r="J159" s="8" t="s">
        <v>4250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W159" s="28"/>
      <c r="X159"/>
      <c r="Y159" s="3" t="str">
        <f>IF(J159&lt;&gt;"LIBSETS_SETTYPE_BATTLEGROUND",IF(J159&lt;&gt;"LIBSETS_SETTYPE_SPECIAL",IF(Z159&lt;&gt;"",VLOOKUP(Z159,'ESO zone constants'!$E$2:$L$4999,8,FALSE),""),""),"")</f>
        <v/>
      </c>
      <c r="AA159"/>
      <c r="AB159" s="28"/>
      <c r="AC159"/>
      <c r="AD159" s="3" t="str">
        <f>IF(J159&lt;&gt;"LIBSETS_SETTYPE_BATTLEGROUND",IF(J159&lt;&gt;"LIBSETS_SETTYPE_SPECIAL",IF(AE159&lt;&gt;"",VLOOKUP(AE159,'ESO zone constants'!$E$2:$L$4999,8,FALSE),""),""),"")</f>
        <v/>
      </c>
      <c r="AF159" s="28"/>
      <c r="AH159" s="3" t="str">
        <f>IF(J159&lt;&gt;"LIBSETS_SETTYPE_BATTLEGROUND",IF(J159&lt;&gt;"LIBSETS_SETTYPE_SPECIAL",IF(AI159&lt;&gt;"",VLOOKUP(AI159,'ESO zone constants'!$E$2:$L$4999,8,FALSE),""),""),"")</f>
        <v/>
      </c>
      <c r="AL159" s="3" t="str">
        <f>IF(J159&lt;&gt;"LIBSETS_SETTYPE_BATTLEGROUND",IF(J159&lt;&gt;"LIBSETS_SETTYPE_SPECIAL",IF(AM159&lt;&gt;"",VLOOKUP(AM159,'ESO zone constants'!$E$2:$L$4999,8,FALSE),""),""),"")</f>
        <v/>
      </c>
      <c r="AP159" s="3" t="str">
        <f>IF(J159&lt;&gt;"LIBSETS_SETTYPE_BATTLEGROUND",IF(J159&lt;&gt;"LIBSETS_SETTYPE_SPECIAL",IF(AQ159&lt;&gt;"",VLOOKUP(AQ159,'ESO zone constants'!$E$2:$L$4999,8,FALSE),""),""),"")</f>
        <v/>
      </c>
      <c r="AT159" s="25" t="str">
        <f t="shared" si="12"/>
        <v>[198] = {wayshrines={-1,-1,-1,}, dlcId=DLC_IMPERIAL_CITY</v>
      </c>
      <c r="AU159" s="25" t="str">
        <f t="shared" si="13"/>
        <v>, zoneIds={688}, veteran=false</v>
      </c>
      <c r="AV159" s="25" t="str">
        <f t="shared" si="15"/>
        <v>, setType=LIBSETS_SETTYPE_DUNGEON},</v>
      </c>
      <c r="AW159" s="25" t="str">
        <f t="shared" si="14"/>
        <v xml:space="preserve"> --Essence Thief / Essenzdieb   [White-Gold Tower]</v>
      </c>
    </row>
    <row r="160" spans="1:49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1"/>
        <v>258</v>
      </c>
      <c r="J160" s="8" t="s">
        <v>4250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W160"/>
      <c r="X160"/>
      <c r="Y160" s="3" t="str">
        <f>IF(J160&lt;&gt;"LIBSETS_SETTYPE_BATTLEGROUND",IF(J160&lt;&gt;"LIBSETS_SETTYPE_SPECIAL",IF(Z160&lt;&gt;"",VLOOKUP(Z160,'ESO zone constants'!$E$2:$L$4999,8,FALSE),""),""),"")</f>
        <v/>
      </c>
      <c r="AA160"/>
      <c r="AB160"/>
      <c r="AC160"/>
      <c r="AD160" s="3" t="str">
        <f>IF(J160&lt;&gt;"LIBSETS_SETTYPE_BATTLEGROUND",IF(J160&lt;&gt;"LIBSETS_SETTYPE_SPECIAL",IF(AE160&lt;&gt;"",VLOOKUP(AE160,'ESO zone constants'!$E$2:$L$4999,8,FALSE),""),""),"")</f>
        <v/>
      </c>
      <c r="AH160" s="3" t="str">
        <f>IF(J160&lt;&gt;"LIBSETS_SETTYPE_BATTLEGROUND",IF(J160&lt;&gt;"LIBSETS_SETTYPE_SPECIAL",IF(AI160&lt;&gt;"",VLOOKUP(AI160,'ESO zone constants'!$E$2:$L$4999,8,FALSE),""),""),"")</f>
        <v/>
      </c>
      <c r="AL160" s="3" t="str">
        <f>IF(J160&lt;&gt;"LIBSETS_SETTYPE_BATTLEGROUND",IF(J160&lt;&gt;"LIBSETS_SETTYPE_SPECIAL",IF(AM160&lt;&gt;"",VLOOKUP(AM160,'ESO zone constants'!$E$2:$L$4999,8,FALSE),""),""),"")</f>
        <v/>
      </c>
      <c r="AP160" s="3" t="str">
        <f>IF(J160&lt;&gt;"LIBSETS_SETTYPE_BATTLEGROUND",IF(J160&lt;&gt;"LIBSETS_SETTYPE_SPECIAL",IF(AQ160&lt;&gt;"",VLOOKUP(AQ160,'ESO zone constants'!$E$2:$L$4999,8,FALSE),""),""),"")</f>
        <v/>
      </c>
      <c r="AT160" s="25" t="str">
        <f t="shared" si="12"/>
        <v>[258] = {wayshrines={-1,-1,-1,}, dlcId=DLC_BASE_GAME</v>
      </c>
      <c r="AU160" s="25" t="str">
        <f t="shared" si="13"/>
        <v>, zoneIds={843}, veteran=false</v>
      </c>
      <c r="AV160" s="25" t="str">
        <f t="shared" si="15"/>
        <v>, setType=LIBSETS_SETTYPE_DUNGEON},</v>
      </c>
      <c r="AW160" s="25" t="str">
        <f t="shared" si="14"/>
        <v xml:space="preserve"> --Amber Plasm / Bernsteinplasma   [Ruins of Mazzatun]</v>
      </c>
    </row>
    <row r="161" spans="1:49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1"/>
        <v>259</v>
      </c>
      <c r="J161" s="8" t="s">
        <v>4250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W161"/>
      <c r="X161"/>
      <c r="Y161" s="3" t="str">
        <f>IF(J161&lt;&gt;"LIBSETS_SETTYPE_BATTLEGROUND",IF(J161&lt;&gt;"LIBSETS_SETTYPE_SPECIAL",IF(Z161&lt;&gt;"",VLOOKUP(Z161,'ESO zone constants'!$E$2:$L$4999,8,FALSE),""),""),"")</f>
        <v/>
      </c>
      <c r="AA161"/>
      <c r="AB161"/>
      <c r="AC161"/>
      <c r="AD161" s="3" t="str">
        <f>IF(J161&lt;&gt;"LIBSETS_SETTYPE_BATTLEGROUND",IF(J161&lt;&gt;"LIBSETS_SETTYPE_SPECIAL",IF(AE161&lt;&gt;"",VLOOKUP(AE161,'ESO zone constants'!$E$2:$L$4999,8,FALSE),""),""),"")</f>
        <v/>
      </c>
      <c r="AH161" s="3" t="str">
        <f>IF(J161&lt;&gt;"LIBSETS_SETTYPE_BATTLEGROUND",IF(J161&lt;&gt;"LIBSETS_SETTYPE_SPECIAL",IF(AI161&lt;&gt;"",VLOOKUP(AI161,'ESO zone constants'!$E$2:$L$4999,8,FALSE),""),""),"")</f>
        <v/>
      </c>
      <c r="AL161" s="3" t="str">
        <f>IF(J161&lt;&gt;"LIBSETS_SETTYPE_BATTLEGROUND",IF(J161&lt;&gt;"LIBSETS_SETTYPE_SPECIAL",IF(AM161&lt;&gt;"",VLOOKUP(AM161,'ESO zone constants'!$E$2:$L$4999,8,FALSE),""),""),"")</f>
        <v/>
      </c>
      <c r="AP161" s="3" t="str">
        <f>IF(J161&lt;&gt;"LIBSETS_SETTYPE_BATTLEGROUND",IF(J161&lt;&gt;"LIBSETS_SETTYPE_SPECIAL",IF(AQ161&lt;&gt;"",VLOOKUP(AQ161,'ESO zone constants'!$E$2:$L$4999,8,FALSE),""),""),"")</f>
        <v/>
      </c>
      <c r="AT161" s="25" t="str">
        <f t="shared" si="12"/>
        <v>[259] = {wayshrines={-1,-1,-1,}, dlcId=DLC_BASE_GAME</v>
      </c>
      <c r="AU161" s="25" t="str">
        <f t="shared" si="13"/>
        <v>, zoneIds={843}, veteran=false</v>
      </c>
      <c r="AV161" s="25" t="str">
        <f t="shared" si="15"/>
        <v>, setType=LIBSETS_SETTYPE_DUNGEON},</v>
      </c>
      <c r="AW161" s="25" t="str">
        <f t="shared" si="14"/>
        <v xml:space="preserve"> --Heem-Jas' Retribution / Heem-Jas' Vergeltung   [Ruins of Mazzatun]</v>
      </c>
    </row>
    <row r="162" spans="1:49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1"/>
        <v>260</v>
      </c>
      <c r="J162" s="8" t="s">
        <v>4250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W162"/>
      <c r="X162"/>
      <c r="Y162" s="3" t="str">
        <f>IF(J162&lt;&gt;"LIBSETS_SETTYPE_BATTLEGROUND",IF(J162&lt;&gt;"LIBSETS_SETTYPE_SPECIAL",IF(Z162&lt;&gt;"",VLOOKUP(Z162,'ESO zone constants'!$E$2:$L$4999,8,FALSE),""),""),"")</f>
        <v/>
      </c>
      <c r="AA162"/>
      <c r="AB162"/>
      <c r="AC162"/>
      <c r="AD162" s="3" t="str">
        <f>IF(J162&lt;&gt;"LIBSETS_SETTYPE_BATTLEGROUND",IF(J162&lt;&gt;"LIBSETS_SETTYPE_SPECIAL",IF(AE162&lt;&gt;"",VLOOKUP(AE162,'ESO zone constants'!$E$2:$L$4999,8,FALSE),""),""),"")</f>
        <v/>
      </c>
      <c r="AH162" s="3" t="str">
        <f>IF(J162&lt;&gt;"LIBSETS_SETTYPE_BATTLEGROUND",IF(J162&lt;&gt;"LIBSETS_SETTYPE_SPECIAL",IF(AI162&lt;&gt;"",VLOOKUP(AI162,'ESO zone constants'!$E$2:$L$4999,8,FALSE),""),""),"")</f>
        <v/>
      </c>
      <c r="AL162" s="3" t="str">
        <f>IF(J162&lt;&gt;"LIBSETS_SETTYPE_BATTLEGROUND",IF(J162&lt;&gt;"LIBSETS_SETTYPE_SPECIAL",IF(AM162&lt;&gt;"",VLOOKUP(AM162,'ESO zone constants'!$E$2:$L$4999,8,FALSE),""),""),"")</f>
        <v/>
      </c>
      <c r="AP162" s="3" t="str">
        <f>IF(J162&lt;&gt;"LIBSETS_SETTYPE_BATTLEGROUND",IF(J162&lt;&gt;"LIBSETS_SETTYPE_SPECIAL",IF(AQ162&lt;&gt;"",VLOOKUP(AQ162,'ESO zone constants'!$E$2:$L$4999,8,FALSE),""),""),"")</f>
        <v/>
      </c>
      <c r="AT162" s="25" t="str">
        <f t="shared" si="12"/>
        <v>[260] = {wayshrines={-1,-1,-1,}, dlcId=DLC_BASE_GAME</v>
      </c>
      <c r="AU162" s="25" t="str">
        <f t="shared" si="13"/>
        <v>, zoneIds={843}, veteran=false</v>
      </c>
      <c r="AV162" s="25" t="str">
        <f t="shared" si="15"/>
        <v>, setType=LIBSETS_SETTYPE_DUNGEON},</v>
      </c>
      <c r="AW162" s="25" t="str">
        <f t="shared" si="14"/>
        <v xml:space="preserve"> --Aspect of Mazzatun / Aspekt von Mazzatun   [Ruins of Mazzatun]</v>
      </c>
    </row>
    <row r="163" spans="1:49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1"/>
        <v>261</v>
      </c>
      <c r="J163" s="8" t="s">
        <v>4250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W163"/>
      <c r="X163"/>
      <c r="Y163" s="3" t="str">
        <f>IF(J163&lt;&gt;"LIBSETS_SETTYPE_BATTLEGROUND",IF(J163&lt;&gt;"LIBSETS_SETTYPE_SPECIAL",IF(Z163&lt;&gt;"",VLOOKUP(Z163,'ESO zone constants'!$E$2:$L$4999,8,FALSE),""),""),"")</f>
        <v/>
      </c>
      <c r="AA163"/>
      <c r="AB163"/>
      <c r="AC163"/>
      <c r="AD163" s="3" t="str">
        <f>IF(J163&lt;&gt;"LIBSETS_SETTYPE_BATTLEGROUND",IF(J163&lt;&gt;"LIBSETS_SETTYPE_SPECIAL",IF(AE163&lt;&gt;"",VLOOKUP(AE163,'ESO zone constants'!$E$2:$L$4999,8,FALSE),""),""),"")</f>
        <v/>
      </c>
      <c r="AH163" s="3" t="str">
        <f>IF(J163&lt;&gt;"LIBSETS_SETTYPE_BATTLEGROUND",IF(J163&lt;&gt;"LIBSETS_SETTYPE_SPECIAL",IF(AI163&lt;&gt;"",VLOOKUP(AI163,'ESO zone constants'!$E$2:$L$4999,8,FALSE),""),""),"")</f>
        <v/>
      </c>
      <c r="AL163" s="3" t="str">
        <f>IF(J163&lt;&gt;"LIBSETS_SETTYPE_BATTLEGROUND",IF(J163&lt;&gt;"LIBSETS_SETTYPE_SPECIAL",IF(AM163&lt;&gt;"",VLOOKUP(AM163,'ESO zone constants'!$E$2:$L$4999,8,FALSE),""),""),"")</f>
        <v/>
      </c>
      <c r="AP163" s="3" t="str">
        <f>IF(J163&lt;&gt;"LIBSETS_SETTYPE_BATTLEGROUND",IF(J163&lt;&gt;"LIBSETS_SETTYPE_SPECIAL",IF(AQ163&lt;&gt;"",VLOOKUP(AQ163,'ESO zone constants'!$E$2:$L$4999,8,FALSE),""),""),"")</f>
        <v/>
      </c>
      <c r="AT163" s="25" t="str">
        <f t="shared" si="12"/>
        <v>[261] = {wayshrines={-1,-1,-1,}, dlcId=DLC_BASE_GAME</v>
      </c>
      <c r="AU163" s="25" t="str">
        <f t="shared" si="13"/>
        <v>, zoneIds={848}, veteran=false</v>
      </c>
      <c r="AV163" s="25" t="str">
        <f t="shared" si="15"/>
        <v>, setType=LIBSETS_SETTYPE_DUNGEON},</v>
      </c>
      <c r="AW163" s="25" t="str">
        <f t="shared" si="14"/>
        <v xml:space="preserve"> --Gossamer / Gespinst   [Cradle of Shadows]</v>
      </c>
    </row>
    <row r="164" spans="1:49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1"/>
        <v>262</v>
      </c>
      <c r="J164" s="8" t="s">
        <v>4250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W164"/>
      <c r="X164"/>
      <c r="Y164" s="3" t="str">
        <f>IF(J164&lt;&gt;"LIBSETS_SETTYPE_BATTLEGROUND",IF(J164&lt;&gt;"LIBSETS_SETTYPE_SPECIAL",IF(Z164&lt;&gt;"",VLOOKUP(Z164,'ESO zone constants'!$E$2:$L$4999,8,FALSE),""),""),"")</f>
        <v/>
      </c>
      <c r="AA164"/>
      <c r="AB164"/>
      <c r="AC164"/>
      <c r="AD164" s="3" t="str">
        <f>IF(J164&lt;&gt;"LIBSETS_SETTYPE_BATTLEGROUND",IF(J164&lt;&gt;"LIBSETS_SETTYPE_SPECIAL",IF(AE164&lt;&gt;"",VLOOKUP(AE164,'ESO zone constants'!$E$2:$L$4999,8,FALSE),""),""),"")</f>
        <v/>
      </c>
      <c r="AH164" s="3" t="str">
        <f>IF(J164&lt;&gt;"LIBSETS_SETTYPE_BATTLEGROUND",IF(J164&lt;&gt;"LIBSETS_SETTYPE_SPECIAL",IF(AI164&lt;&gt;"",VLOOKUP(AI164,'ESO zone constants'!$E$2:$L$4999,8,FALSE),""),""),"")</f>
        <v/>
      </c>
      <c r="AL164" s="3" t="str">
        <f>IF(J164&lt;&gt;"LIBSETS_SETTYPE_BATTLEGROUND",IF(J164&lt;&gt;"LIBSETS_SETTYPE_SPECIAL",IF(AM164&lt;&gt;"",VLOOKUP(AM164,'ESO zone constants'!$E$2:$L$4999,8,FALSE),""),""),"")</f>
        <v/>
      </c>
      <c r="AP164" s="3" t="str">
        <f>IF(J164&lt;&gt;"LIBSETS_SETTYPE_BATTLEGROUND",IF(J164&lt;&gt;"LIBSETS_SETTYPE_SPECIAL",IF(AQ164&lt;&gt;"",VLOOKUP(AQ164,'ESO zone constants'!$E$2:$L$4999,8,FALSE),""),""),"")</f>
        <v/>
      </c>
      <c r="AT164" s="25" t="str">
        <f t="shared" si="12"/>
        <v>[262] = {wayshrines={-1,-1,-1,}, dlcId=DLC_BASE_GAME</v>
      </c>
      <c r="AU164" s="25" t="str">
        <f t="shared" si="13"/>
        <v>, zoneIds={848}, veteran=false</v>
      </c>
      <c r="AV164" s="25" t="str">
        <f t="shared" si="15"/>
        <v>, setType=LIBSETS_SETTYPE_DUNGEON},</v>
      </c>
      <c r="AW164" s="25" t="str">
        <f t="shared" si="14"/>
        <v xml:space="preserve"> --Widowmaker / Witwenmacher   [Cradle of Shadows]</v>
      </c>
    </row>
    <row r="165" spans="1:49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1"/>
        <v>263</v>
      </c>
      <c r="J165" s="8" t="s">
        <v>4250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W165"/>
      <c r="X165"/>
      <c r="Y165" s="3" t="str">
        <f>IF(J165&lt;&gt;"LIBSETS_SETTYPE_BATTLEGROUND",IF(J165&lt;&gt;"LIBSETS_SETTYPE_SPECIAL",IF(Z165&lt;&gt;"",VLOOKUP(Z165,'ESO zone constants'!$E$2:$L$4999,8,FALSE),""),""),"")</f>
        <v/>
      </c>
      <c r="AA165"/>
      <c r="AB165"/>
      <c r="AC165"/>
      <c r="AD165" s="3" t="str">
        <f>IF(J165&lt;&gt;"LIBSETS_SETTYPE_BATTLEGROUND",IF(J165&lt;&gt;"LIBSETS_SETTYPE_SPECIAL",IF(AE165&lt;&gt;"",VLOOKUP(AE165,'ESO zone constants'!$E$2:$L$4999,8,FALSE),""),""),"")</f>
        <v/>
      </c>
      <c r="AH165" s="3" t="str">
        <f>IF(J165&lt;&gt;"LIBSETS_SETTYPE_BATTLEGROUND",IF(J165&lt;&gt;"LIBSETS_SETTYPE_SPECIAL",IF(AI165&lt;&gt;"",VLOOKUP(AI165,'ESO zone constants'!$E$2:$L$4999,8,FALSE),""),""),"")</f>
        <v/>
      </c>
      <c r="AL165" s="3" t="str">
        <f>IF(J165&lt;&gt;"LIBSETS_SETTYPE_BATTLEGROUND",IF(J165&lt;&gt;"LIBSETS_SETTYPE_SPECIAL",IF(AM165&lt;&gt;"",VLOOKUP(AM165,'ESO zone constants'!$E$2:$L$4999,8,FALSE),""),""),"")</f>
        <v/>
      </c>
      <c r="AP165" s="3" t="str">
        <f>IF(J165&lt;&gt;"LIBSETS_SETTYPE_BATTLEGROUND",IF(J165&lt;&gt;"LIBSETS_SETTYPE_SPECIAL",IF(AQ165&lt;&gt;"",VLOOKUP(AQ165,'ESO zone constants'!$E$2:$L$4999,8,FALSE),""),""),"")</f>
        <v/>
      </c>
      <c r="AT165" s="25" t="str">
        <f t="shared" si="12"/>
        <v>[263] = {wayshrines={-1,-1,-1,}, dlcId=DLC_BASE_GAME</v>
      </c>
      <c r="AU165" s="25" t="str">
        <f t="shared" si="13"/>
        <v>, zoneIds={848}, veteran=false</v>
      </c>
      <c r="AV165" s="25" t="str">
        <f t="shared" si="15"/>
        <v>, setType=LIBSETS_SETTYPE_DUNGEON},</v>
      </c>
      <c r="AW165" s="25" t="str">
        <f t="shared" si="14"/>
        <v xml:space="preserve"> --Hand of Mephala / Hand von Mephala   [Cradle of Shadows]</v>
      </c>
    </row>
    <row r="166" spans="1:49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1"/>
        <v>295</v>
      </c>
      <c r="J166" s="8" t="s">
        <v>4250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W166"/>
      <c r="X166"/>
      <c r="Y166" s="3">
        <f>IF(J166&lt;&gt;"LIBSETS_SETTYPE_BATTLEGROUND",IF(J166&lt;&gt;"LIBSETS_SETTYPE_SPECIAL",IF(Z166&lt;&gt;"",VLOOKUP(Z166,'ESO zone constants'!$E$2:$L$4999,8,FALSE),""),""),"")</f>
        <v>935</v>
      </c>
      <c r="Z166" t="s">
        <v>141</v>
      </c>
      <c r="AA166"/>
      <c r="AB166"/>
      <c r="AC166"/>
      <c r="AD166" s="3" t="str">
        <f>IF(J166&lt;&gt;"LIBSETS_SETTYPE_BATTLEGROUND",IF(J166&lt;&gt;"LIBSETS_SETTYPE_SPECIAL",IF(AE166&lt;&gt;"",VLOOKUP(AE166,'ESO zone constants'!$E$2:$L$4999,8,FALSE),""),""),"")</f>
        <v/>
      </c>
      <c r="AH166" s="3" t="str">
        <f>IF(J166&lt;&gt;"LIBSETS_SETTYPE_BATTLEGROUND",IF(J166&lt;&gt;"LIBSETS_SETTYPE_SPECIAL",IF(AI166&lt;&gt;"",VLOOKUP(AI166,'ESO zone constants'!$E$2:$L$4999,8,FALSE),""),""),"")</f>
        <v/>
      </c>
      <c r="AL166" s="3" t="str">
        <f>IF(J166&lt;&gt;"LIBSETS_SETTYPE_BATTLEGROUND",IF(J166&lt;&gt;"LIBSETS_SETTYPE_SPECIAL",IF(AM166&lt;&gt;"",VLOOKUP(AM166,'ESO zone constants'!$E$2:$L$4999,8,FALSE),""),""),"")</f>
        <v/>
      </c>
      <c r="AP166" s="3" t="str">
        <f>IF(J166&lt;&gt;"LIBSETS_SETTYPE_BATTLEGROUND",IF(J166&lt;&gt;"LIBSETS_SETTYPE_SPECIAL",IF(AQ166&lt;&gt;"",VLOOKUP(AQ166,'ESO zone constants'!$E$2:$L$4999,8,FALSE),""),""),"")</f>
        <v/>
      </c>
      <c r="AT166" s="25" t="str">
        <f t="shared" si="12"/>
        <v>[295] = {wayshrines={-1,-1,-1,}, dlcId=DLC_BASE_GAME</v>
      </c>
      <c r="AU166" s="25" t="str">
        <f t="shared" si="13"/>
        <v>, zoneIds={380,935}, veteran=false</v>
      </c>
      <c r="AV166" s="25" t="str">
        <f t="shared" si="15"/>
        <v>, setType=LIBSETS_SETTYPE_DUNGEON},</v>
      </c>
      <c r="AW166" s="25" t="str">
        <f t="shared" si="14"/>
        <v xml:space="preserve"> --Jailbreaker / Ausbrecher   [The Banished Cells I, The Banished Cells II]</v>
      </c>
    </row>
    <row r="167" spans="1:49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1"/>
        <v>296</v>
      </c>
      <c r="J167" s="8" t="s">
        <v>4250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W167"/>
      <c r="X167"/>
      <c r="Y167" s="3">
        <f>IF(J167&lt;&gt;"LIBSETS_SETTYPE_BATTLEGROUND",IF(J167&lt;&gt;"LIBSETS_SETTYPE_SPECIAL",IF(Z167&lt;&gt;"",VLOOKUP(Z167,'ESO zone constants'!$E$2:$L$4999,8,FALSE),""),""),"")</f>
        <v>936</v>
      </c>
      <c r="Z167" t="s">
        <v>42</v>
      </c>
      <c r="AA167"/>
      <c r="AB167"/>
      <c r="AC167"/>
      <c r="AD167" s="3" t="str">
        <f>IF(J167&lt;&gt;"LIBSETS_SETTYPE_BATTLEGROUND",IF(J167&lt;&gt;"LIBSETS_SETTYPE_SPECIAL",IF(AE167&lt;&gt;"",VLOOKUP(AE167,'ESO zone constants'!$E$2:$L$4999,8,FALSE),""),""),"")</f>
        <v/>
      </c>
      <c r="AH167" s="3" t="str">
        <f>IF(J167&lt;&gt;"LIBSETS_SETTYPE_BATTLEGROUND",IF(J167&lt;&gt;"LIBSETS_SETTYPE_SPECIAL",IF(AI167&lt;&gt;"",VLOOKUP(AI167,'ESO zone constants'!$E$2:$L$4999,8,FALSE),""),""),"")</f>
        <v/>
      </c>
      <c r="AL167" s="3" t="str">
        <f>IF(J167&lt;&gt;"LIBSETS_SETTYPE_BATTLEGROUND",IF(J167&lt;&gt;"LIBSETS_SETTYPE_SPECIAL",IF(AM167&lt;&gt;"",VLOOKUP(AM167,'ESO zone constants'!$E$2:$L$4999,8,FALSE),""),""),"")</f>
        <v/>
      </c>
      <c r="AP167" s="3" t="str">
        <f>IF(J167&lt;&gt;"LIBSETS_SETTYPE_BATTLEGROUND",IF(J167&lt;&gt;"LIBSETS_SETTYPE_SPECIAL",IF(AQ167&lt;&gt;"",VLOOKUP(AQ167,'ESO zone constants'!$E$2:$L$4999,8,FALSE),""),""),"")</f>
        <v/>
      </c>
      <c r="AT167" s="25" t="str">
        <f t="shared" si="12"/>
        <v>[296] = {wayshrines={-1,-1,-1,}, dlcId=DLC_BASE_GAME</v>
      </c>
      <c r="AU167" s="25" t="str">
        <f t="shared" si="13"/>
        <v>, zoneIds={144,936}, veteran=false</v>
      </c>
      <c r="AV167" s="25" t="str">
        <f t="shared" si="15"/>
        <v>, setType=LIBSETS_SETTYPE_DUNGEON},</v>
      </c>
      <c r="AW167" s="25" t="str">
        <f t="shared" si="14"/>
        <v xml:space="preserve"> --Spelunker / Höhlenforscher   [Spindleclutch I, Spindleclutch II]</v>
      </c>
    </row>
    <row r="168" spans="1:49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1"/>
        <v>297</v>
      </c>
      <c r="J168" s="8" t="s">
        <v>4250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W168"/>
      <c r="X168"/>
      <c r="Y168" s="3">
        <f>IF(J168&lt;&gt;"LIBSETS_SETTYPE_BATTLEGROUND",IF(J168&lt;&gt;"LIBSETS_SETTYPE_SPECIAL",IF(Z168&lt;&gt;"",VLOOKUP(Z168,'ESO zone constants'!$E$2:$L$4999,8,FALSE),""),""),"")</f>
        <v>934</v>
      </c>
      <c r="Z168" t="s">
        <v>63</v>
      </c>
      <c r="AA168"/>
      <c r="AB168"/>
      <c r="AC168"/>
      <c r="AD168" s="3" t="str">
        <f>IF(J168&lt;&gt;"LIBSETS_SETTYPE_BATTLEGROUND",IF(J168&lt;&gt;"LIBSETS_SETTYPE_SPECIAL",IF(AE168&lt;&gt;"",VLOOKUP(AE168,'ESO zone constants'!$E$2:$L$4999,8,FALSE),""),""),"")</f>
        <v/>
      </c>
      <c r="AH168" s="3" t="str">
        <f>IF(J168&lt;&gt;"LIBSETS_SETTYPE_BATTLEGROUND",IF(J168&lt;&gt;"LIBSETS_SETTYPE_SPECIAL",IF(AI168&lt;&gt;"",VLOOKUP(AI168,'ESO zone constants'!$E$2:$L$4999,8,FALSE),""),""),"")</f>
        <v/>
      </c>
      <c r="AL168" s="3" t="str">
        <f>IF(J168&lt;&gt;"LIBSETS_SETTYPE_BATTLEGROUND",IF(J168&lt;&gt;"LIBSETS_SETTYPE_SPECIAL",IF(AM168&lt;&gt;"",VLOOKUP(AM168,'ESO zone constants'!$E$2:$L$4999,8,FALSE),""),""),"")</f>
        <v/>
      </c>
      <c r="AP168" s="3" t="str">
        <f>IF(J168&lt;&gt;"LIBSETS_SETTYPE_BATTLEGROUND",IF(J168&lt;&gt;"LIBSETS_SETTYPE_SPECIAL",IF(AQ168&lt;&gt;"",VLOOKUP(AQ168,'ESO zone constants'!$E$2:$L$4999,8,FALSE),""),""),"")</f>
        <v/>
      </c>
      <c r="AT168" s="25" t="str">
        <f t="shared" si="12"/>
        <v>[297] = {wayshrines={-1,-1,-1,}, dlcId=DLC_BASE_GAME</v>
      </c>
      <c r="AU168" s="25" t="str">
        <f t="shared" si="13"/>
        <v>, zoneIds={283,934}, veteran=false</v>
      </c>
      <c r="AV168" s="25" t="str">
        <f t="shared" si="15"/>
        <v>, setType=LIBSETS_SETTYPE_DUNGEON},</v>
      </c>
      <c r="AW168" s="25" t="str">
        <f t="shared" si="14"/>
        <v xml:space="preserve"> --Spider Cultist Cowl / Spinnenkultistenkutte   [Fungal Grotto I, Fungal Grotto II]</v>
      </c>
    </row>
    <row r="169" spans="1:49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1"/>
        <v>298</v>
      </c>
      <c r="J169" s="8" t="s">
        <v>4250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W169"/>
      <c r="X169"/>
      <c r="Y169" s="3">
        <f>IF(J169&lt;&gt;"LIBSETS_SETTYPE_BATTLEGROUND",IF(J169&lt;&gt;"LIBSETS_SETTYPE_SPECIAL",IF(Z169&lt;&gt;"",VLOOKUP(Z169,'ESO zone constants'!$E$2:$L$4999,8,FALSE),""),""),"")</f>
        <v>931</v>
      </c>
      <c r="Z169" t="s">
        <v>56</v>
      </c>
      <c r="AA169"/>
      <c r="AB169"/>
      <c r="AC169"/>
      <c r="AD169" s="3" t="str">
        <f>IF(J169&lt;&gt;"LIBSETS_SETTYPE_BATTLEGROUND",IF(J169&lt;&gt;"LIBSETS_SETTYPE_SPECIAL",IF(AE169&lt;&gt;"",VLOOKUP(AE169,'ESO zone constants'!$E$2:$L$4999,8,FALSE),""),""),"")</f>
        <v/>
      </c>
      <c r="AH169" s="3" t="str">
        <f>IF(J169&lt;&gt;"LIBSETS_SETTYPE_BATTLEGROUND",IF(J169&lt;&gt;"LIBSETS_SETTYPE_SPECIAL",IF(AI169&lt;&gt;"",VLOOKUP(AI169,'ESO zone constants'!$E$2:$L$4999,8,FALSE),""),""),"")</f>
        <v/>
      </c>
      <c r="AL169" s="3" t="str">
        <f>IF(J169&lt;&gt;"LIBSETS_SETTYPE_BATTLEGROUND",IF(J169&lt;&gt;"LIBSETS_SETTYPE_SPECIAL",IF(AM169&lt;&gt;"",VLOOKUP(AM169,'ESO zone constants'!$E$2:$L$4999,8,FALSE),""),""),"")</f>
        <v/>
      </c>
      <c r="AP169" s="3" t="str">
        <f>IF(J169&lt;&gt;"LIBSETS_SETTYPE_BATTLEGROUND",IF(J169&lt;&gt;"LIBSETS_SETTYPE_SPECIAL",IF(AQ169&lt;&gt;"",VLOOKUP(AQ169,'ESO zone constants'!$E$2:$L$4999,8,FALSE),""),""),"")</f>
        <v/>
      </c>
      <c r="AT169" s="25" t="str">
        <f t="shared" si="12"/>
        <v>[298] = {wayshrines={-1,-1,-1,}, dlcId=DLC_BASE_GAME</v>
      </c>
      <c r="AU169" s="25" t="str">
        <f t="shared" si="13"/>
        <v>, zoneIds={126,931}, veteran=false</v>
      </c>
      <c r="AV169" s="25" t="str">
        <f t="shared" si="15"/>
        <v>, setType=LIBSETS_SETTYPE_DUNGEON},</v>
      </c>
      <c r="AW169" s="25" t="str">
        <f t="shared" si="14"/>
        <v xml:space="preserve"> --Light Speaker / Lichtsprecher   [Elden Hollow I, Elden Hollow II]</v>
      </c>
    </row>
    <row r="170" spans="1:49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1"/>
        <v>299</v>
      </c>
      <c r="J170" s="8" t="s">
        <v>4250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W170"/>
      <c r="X170"/>
      <c r="Y170" s="3">
        <f>IF(J170&lt;&gt;"LIBSETS_SETTYPE_BATTLEGROUND",IF(J170&lt;&gt;"LIBSETS_SETTYPE_SPECIAL",IF(Z170&lt;&gt;"",VLOOKUP(Z170,'ESO zone constants'!$E$2:$L$4999,8,FALSE),""),""),"")</f>
        <v>933</v>
      </c>
      <c r="Z170" t="s">
        <v>58</v>
      </c>
      <c r="AA170"/>
      <c r="AB170"/>
      <c r="AC170"/>
      <c r="AD170" s="3" t="str">
        <f>IF(J170&lt;&gt;"LIBSETS_SETTYPE_BATTLEGROUND",IF(J170&lt;&gt;"LIBSETS_SETTYPE_SPECIAL",IF(AE170&lt;&gt;"",VLOOKUP(AE170,'ESO zone constants'!$E$2:$L$4999,8,FALSE),""),""),"")</f>
        <v/>
      </c>
      <c r="AH170" s="3" t="str">
        <f>IF(J170&lt;&gt;"LIBSETS_SETTYPE_BATTLEGROUND",IF(J170&lt;&gt;"LIBSETS_SETTYPE_SPECIAL",IF(AI170&lt;&gt;"",VLOOKUP(AI170,'ESO zone constants'!$E$2:$L$4999,8,FALSE),""),""),"")</f>
        <v/>
      </c>
      <c r="AL170" s="3" t="str">
        <f>IF(J170&lt;&gt;"LIBSETS_SETTYPE_BATTLEGROUND",IF(J170&lt;&gt;"LIBSETS_SETTYPE_SPECIAL",IF(AM170&lt;&gt;"",VLOOKUP(AM170,'ESO zone constants'!$E$2:$L$4999,8,FALSE),""),""),"")</f>
        <v/>
      </c>
      <c r="AP170" s="3" t="str">
        <f>IF(J170&lt;&gt;"LIBSETS_SETTYPE_BATTLEGROUND",IF(J170&lt;&gt;"LIBSETS_SETTYPE_SPECIAL",IF(AQ170&lt;&gt;"",VLOOKUP(AQ170,'ESO zone constants'!$E$2:$L$4999,8,FALSE),""),""),"")</f>
        <v/>
      </c>
      <c r="AT170" s="25" t="str">
        <f t="shared" si="12"/>
        <v>[299] = {wayshrines={-1,-1,-1,}, dlcId=DLC_BASE_GAME</v>
      </c>
      <c r="AU170" s="25" t="str">
        <f t="shared" si="13"/>
        <v>, zoneIds={146,933}, veteran=false</v>
      </c>
      <c r="AV170" s="25" t="str">
        <f t="shared" si="15"/>
        <v>, setType=LIBSETS_SETTYPE_DUNGEON},</v>
      </c>
      <c r="AW170" s="25" t="str">
        <f t="shared" si="14"/>
        <v xml:space="preserve"> --Toothrow / Zahnreihe   [Wayrest Sewers I, Wayrest Sewers II]</v>
      </c>
    </row>
    <row r="171" spans="1:49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1"/>
        <v>300</v>
      </c>
      <c r="J171" s="8" t="s">
        <v>4250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W171"/>
      <c r="X171"/>
      <c r="Y171" s="3">
        <f>IF(J171&lt;&gt;"LIBSETS_SETTYPE_BATTLEGROUND",IF(J171&lt;&gt;"LIBSETS_SETTYPE_SPECIAL",IF(Z171&lt;&gt;"",VLOOKUP(Z171,'ESO zone constants'!$E$2:$L$4999,8,FALSE),""),""),"")</f>
        <v>930</v>
      </c>
      <c r="Z171" t="s">
        <v>46</v>
      </c>
      <c r="AA171"/>
      <c r="AB171"/>
      <c r="AC171"/>
      <c r="AD171" s="3" t="str">
        <f>IF(J171&lt;&gt;"LIBSETS_SETTYPE_BATTLEGROUND",IF(J171&lt;&gt;"LIBSETS_SETTYPE_SPECIAL",IF(AE171&lt;&gt;"",VLOOKUP(AE171,'ESO zone constants'!$E$2:$L$4999,8,FALSE),""),""),"")</f>
        <v/>
      </c>
      <c r="AH171" s="3" t="str">
        <f>IF(J171&lt;&gt;"LIBSETS_SETTYPE_BATTLEGROUND",IF(J171&lt;&gt;"LIBSETS_SETTYPE_SPECIAL",IF(AI171&lt;&gt;"",VLOOKUP(AI171,'ESO zone constants'!$E$2:$L$4999,8,FALSE),""),""),"")</f>
        <v/>
      </c>
      <c r="AL171" s="3" t="str">
        <f>IF(J171&lt;&gt;"LIBSETS_SETTYPE_BATTLEGROUND",IF(J171&lt;&gt;"LIBSETS_SETTYPE_SPECIAL",IF(AM171&lt;&gt;"",VLOOKUP(AM171,'ESO zone constants'!$E$2:$L$4999,8,FALSE),""),""),"")</f>
        <v/>
      </c>
      <c r="AP171" s="3" t="str">
        <f>IF(J171&lt;&gt;"LIBSETS_SETTYPE_BATTLEGROUND",IF(J171&lt;&gt;"LIBSETS_SETTYPE_SPECIAL",IF(AQ171&lt;&gt;"",VLOOKUP(AQ171,'ESO zone constants'!$E$2:$L$4999,8,FALSE),""),""),"")</f>
        <v/>
      </c>
      <c r="AT171" s="25" t="str">
        <f t="shared" si="12"/>
        <v>[300] = {wayshrines={-1,-1,-1,}, dlcId=DLC_BASE_GAME</v>
      </c>
      <c r="AU171" s="25" t="str">
        <f t="shared" si="13"/>
        <v>, zoneIds={63,930}, veteran=false</v>
      </c>
      <c r="AV171" s="25" t="str">
        <f t="shared" si="15"/>
        <v>, setType=LIBSETS_SETTYPE_DUNGEON},</v>
      </c>
      <c r="AW171" s="25" t="str">
        <f t="shared" si="14"/>
        <v xml:space="preserve"> --Netch's Touch / Berührung des Netch   [Darkshade Caverns I, Darkshade Caverns II]</v>
      </c>
    </row>
    <row r="172" spans="1:49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1"/>
        <v>301</v>
      </c>
      <c r="J172" s="8" t="s">
        <v>4250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W172"/>
      <c r="X172"/>
      <c r="Y172" s="3">
        <f>IF(J172&lt;&gt;"LIBSETS_SETTYPE_BATTLEGROUND",IF(J172&lt;&gt;"LIBSETS_SETTYPE_SPECIAL",IF(Z172&lt;&gt;"",VLOOKUP(Z172,'ESO zone constants'!$E$2:$L$4999,8,FALSE),""),""),"")</f>
        <v>930</v>
      </c>
      <c r="Z172" t="s">
        <v>46</v>
      </c>
      <c r="AA172"/>
      <c r="AB172"/>
      <c r="AC172"/>
      <c r="AD172" s="3" t="str">
        <f>IF(J172&lt;&gt;"LIBSETS_SETTYPE_BATTLEGROUND",IF(J172&lt;&gt;"LIBSETS_SETTYPE_SPECIAL",IF(AE172&lt;&gt;"",VLOOKUP(AE172,'ESO zone constants'!$E$2:$L$4999,8,FALSE),""),""),"")</f>
        <v/>
      </c>
      <c r="AH172" s="3" t="str">
        <f>IF(J172&lt;&gt;"LIBSETS_SETTYPE_BATTLEGROUND",IF(J172&lt;&gt;"LIBSETS_SETTYPE_SPECIAL",IF(AI172&lt;&gt;"",VLOOKUP(AI172,'ESO zone constants'!$E$2:$L$4999,8,FALSE),""),""),"")</f>
        <v/>
      </c>
      <c r="AL172" s="3" t="str">
        <f>IF(J172&lt;&gt;"LIBSETS_SETTYPE_BATTLEGROUND",IF(J172&lt;&gt;"LIBSETS_SETTYPE_SPECIAL",IF(AM172&lt;&gt;"",VLOOKUP(AM172,'ESO zone constants'!$E$2:$L$4999,8,FALSE),""),""),"")</f>
        <v/>
      </c>
      <c r="AP172" s="3" t="str">
        <f>IF(J172&lt;&gt;"LIBSETS_SETTYPE_BATTLEGROUND",IF(J172&lt;&gt;"LIBSETS_SETTYPE_SPECIAL",IF(AQ172&lt;&gt;"",VLOOKUP(AQ172,'ESO zone constants'!$E$2:$L$4999,8,FALSE),""),""),"")</f>
        <v/>
      </c>
      <c r="AT172" s="25" t="str">
        <f t="shared" si="12"/>
        <v>[301] = {wayshrines={-1,-1,-1,}, dlcId=DLC_BASE_GAME</v>
      </c>
      <c r="AU172" s="25" t="str">
        <f t="shared" si="13"/>
        <v>, zoneIds={63,930}, veteran=false</v>
      </c>
      <c r="AV172" s="25" t="str">
        <f t="shared" si="15"/>
        <v>, setType=LIBSETS_SETTYPE_DUNGEON},</v>
      </c>
      <c r="AW172" s="25" t="str">
        <f t="shared" si="14"/>
        <v xml:space="preserve"> --Strength of the Automaton / Stärke des Automaten   [Darkshade Caverns I, Darkshade Caverns II]</v>
      </c>
    </row>
    <row r="173" spans="1:49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1"/>
        <v>302</v>
      </c>
      <c r="J173" s="8" t="s">
        <v>4250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W173" s="28"/>
      <c r="X173"/>
      <c r="Y173" s="3">
        <f>IF(J173&lt;&gt;"LIBSETS_SETTYPE_BATTLEGROUND",IF(J173&lt;&gt;"LIBSETS_SETTYPE_SPECIAL",IF(Z173&lt;&gt;"",VLOOKUP(Z173,'ESO zone constants'!$E$2:$L$4999,8,FALSE),""),""),"")</f>
        <v>932</v>
      </c>
      <c r="Z173" t="s">
        <v>55</v>
      </c>
      <c r="AA173"/>
      <c r="AB173" s="28"/>
      <c r="AC173"/>
      <c r="AD173" s="3" t="str">
        <f>IF(J173&lt;&gt;"LIBSETS_SETTYPE_BATTLEGROUND",IF(J173&lt;&gt;"LIBSETS_SETTYPE_SPECIAL",IF(AE173&lt;&gt;"",VLOOKUP(AE173,'ESO zone constants'!$E$2:$L$4999,8,FALSE),""),""),"")</f>
        <v/>
      </c>
      <c r="AF173" s="28"/>
      <c r="AH173" s="3" t="str">
        <f>IF(J173&lt;&gt;"LIBSETS_SETTYPE_BATTLEGROUND",IF(J173&lt;&gt;"LIBSETS_SETTYPE_SPECIAL",IF(AI173&lt;&gt;"",VLOOKUP(AI173,'ESO zone constants'!$E$2:$L$4999,8,FALSE),""),""),"")</f>
        <v/>
      </c>
      <c r="AL173" s="3" t="str">
        <f>IF(J173&lt;&gt;"LIBSETS_SETTYPE_BATTLEGROUND",IF(J173&lt;&gt;"LIBSETS_SETTYPE_SPECIAL",IF(AM173&lt;&gt;"",VLOOKUP(AM173,'ESO zone constants'!$E$2:$L$4999,8,FALSE),""),""),"")</f>
        <v/>
      </c>
      <c r="AP173" s="3" t="str">
        <f>IF(J173&lt;&gt;"LIBSETS_SETTYPE_BATTLEGROUND",IF(J173&lt;&gt;"LIBSETS_SETTYPE_SPECIAL",IF(AQ173&lt;&gt;"",VLOOKUP(AQ173,'ESO zone constants'!$E$2:$L$4999,8,FALSE),""),""),"")</f>
        <v/>
      </c>
      <c r="AT173" s="25" t="str">
        <f t="shared" si="12"/>
        <v>[302] = {wayshrines={-1,-1,-1,}, dlcId=DLC_BASE_GAME</v>
      </c>
      <c r="AU173" s="25" t="str">
        <f t="shared" si="13"/>
        <v>, zoneIds={130,932}, veteran=false</v>
      </c>
      <c r="AV173" s="25" t="str">
        <f t="shared" si="15"/>
        <v>, setType=LIBSETS_SETTYPE_DUNGEON},</v>
      </c>
      <c r="AW173" s="25" t="str">
        <f t="shared" si="14"/>
        <v xml:space="preserve"> --Leviathan / Leviathan   [Crypt of Hearts I, Crypt of Hearts II]</v>
      </c>
    </row>
    <row r="174" spans="1:49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1"/>
        <v>303</v>
      </c>
      <c r="J174" s="8" t="s">
        <v>4250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W174"/>
      <c r="X174"/>
      <c r="Y174" s="3" t="str">
        <f>IF(J174&lt;&gt;"LIBSETS_SETTYPE_BATTLEGROUND",IF(J174&lt;&gt;"LIBSETS_SETTYPE_SPECIAL",IF(Z174&lt;&gt;"",VLOOKUP(Z174,'ESO zone constants'!$E$2:$L$4999,8,FALSE),""),""),"")</f>
        <v/>
      </c>
      <c r="AA174"/>
      <c r="AB174"/>
      <c r="AC174"/>
      <c r="AD174" s="3" t="str">
        <f>IF(J174&lt;&gt;"LIBSETS_SETTYPE_BATTLEGROUND",IF(J174&lt;&gt;"LIBSETS_SETTYPE_SPECIAL",IF(AE174&lt;&gt;"",VLOOKUP(AE174,'ESO zone constants'!$E$2:$L$4999,8,FALSE),""),""),"")</f>
        <v/>
      </c>
      <c r="AH174" s="3" t="str">
        <f>IF(J174&lt;&gt;"LIBSETS_SETTYPE_BATTLEGROUND",IF(J174&lt;&gt;"LIBSETS_SETTYPE_SPECIAL",IF(AI174&lt;&gt;"",VLOOKUP(AI174,'ESO zone constants'!$E$2:$L$4999,8,FALSE),""),""),"")</f>
        <v/>
      </c>
      <c r="AL174" s="3" t="str">
        <f>IF(J174&lt;&gt;"LIBSETS_SETTYPE_BATTLEGROUND",IF(J174&lt;&gt;"LIBSETS_SETTYPE_SPECIAL",IF(AM174&lt;&gt;"",VLOOKUP(AM174,'ESO zone constants'!$E$2:$L$4999,8,FALSE),""),""),"")</f>
        <v/>
      </c>
      <c r="AP174" s="3" t="str">
        <f>IF(J174&lt;&gt;"LIBSETS_SETTYPE_BATTLEGROUND",IF(J174&lt;&gt;"LIBSETS_SETTYPE_SPECIAL",IF(AQ174&lt;&gt;"",VLOOKUP(AQ174,'ESO zone constants'!$E$2:$L$4999,8,FALSE),""),""),"")</f>
        <v/>
      </c>
      <c r="AT174" s="25" t="str">
        <f t="shared" si="12"/>
        <v>[303] = {wayshrines={-1,-1,-1,}, dlcId=DLC_BASE_GAME</v>
      </c>
      <c r="AU174" s="25" t="str">
        <f t="shared" si="13"/>
        <v>, zoneIds={148}, veteran=false</v>
      </c>
      <c r="AV174" s="25" t="str">
        <f t="shared" si="15"/>
        <v>, setType=LIBSETS_SETTYPE_DUNGEON},</v>
      </c>
      <c r="AW174" s="25" t="str">
        <f t="shared" si="14"/>
        <v xml:space="preserve"> --Lamia's Song / Lied der Lamie   [Arx Corinium]</v>
      </c>
    </row>
    <row r="175" spans="1:49" s="15" customFormat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1"/>
        <v>304</v>
      </c>
      <c r="H175"/>
      <c r="I175"/>
      <c r="J175" s="8" t="s">
        <v>4250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 s="43"/>
      <c r="W175"/>
      <c r="X175"/>
      <c r="Y175" s="3" t="str">
        <f>IF(J175&lt;&gt;"LIBSETS_SETTYPE_BATTLEGROUND",IF(J175&lt;&gt;"LIBSETS_SETTYPE_SPECIAL",IF(Z175&lt;&gt;"",VLOOKUP(Z175,'ESO zone constants'!$E$2:$L$4999,8,FALSE),""),""),"")</f>
        <v/>
      </c>
      <c r="Z175"/>
      <c r="AA175"/>
      <c r="AB175"/>
      <c r="AC175"/>
      <c r="AD175" s="3" t="str">
        <f>IF(J175&lt;&gt;"LIBSETS_SETTYPE_BATTLEGROUND",IF(J175&lt;&gt;"LIBSETS_SETTYPE_SPECIAL",IF(AE175&lt;&gt;"",VLOOKUP(AE175,'ESO zone constants'!$E$2:$L$4999,8,FALSE),""),""),"")</f>
        <v/>
      </c>
      <c r="AE175"/>
      <c r="AF175"/>
      <c r="AG175"/>
      <c r="AH175" s="3" t="str">
        <f>IF(J175&lt;&gt;"LIBSETS_SETTYPE_BATTLEGROUND",IF(J175&lt;&gt;"LIBSETS_SETTYPE_SPECIAL",IF(AI175&lt;&gt;"",VLOOKUP(AI175,'ESO zone constants'!$E$2:$L$4999,8,FALSE),""),""),"")</f>
        <v/>
      </c>
      <c r="AI175"/>
      <c r="AJ175"/>
      <c r="AK175"/>
      <c r="AL175" s="3" t="str">
        <f>IF(J175&lt;&gt;"LIBSETS_SETTYPE_BATTLEGROUND",IF(J175&lt;&gt;"LIBSETS_SETTYPE_SPECIAL",IF(AM175&lt;&gt;"",VLOOKUP(AM175,'ESO zone constants'!$E$2:$L$4999,8,FALSE),""),""),"")</f>
        <v/>
      </c>
      <c r="AM175"/>
      <c r="AN175"/>
      <c r="AO175"/>
      <c r="AP175" s="3" t="str">
        <f>IF(J175&lt;&gt;"LIBSETS_SETTYPE_BATTLEGROUND",IF(J175&lt;&gt;"LIBSETS_SETTYPE_SPECIAL",IF(AQ175&lt;&gt;"",VLOOKUP(AQ175,'ESO zone constants'!$E$2:$L$4999,8,FALSE),""),""),"")</f>
        <v/>
      </c>
      <c r="AQ175"/>
      <c r="AR175"/>
      <c r="AS175"/>
      <c r="AT175" s="25" t="str">
        <f t="shared" si="12"/>
        <v>[304] = {wayshrines={-1,-1,-1,}, dlcId=DLC_BASE_GAME</v>
      </c>
      <c r="AU175" s="25" t="str">
        <f t="shared" si="13"/>
        <v>, zoneIds={148}, veteran=false</v>
      </c>
      <c r="AV175" s="25" t="str">
        <f t="shared" si="15"/>
        <v>, setType=LIBSETS_SETTYPE_DUNGEON},</v>
      </c>
      <c r="AW175" s="25" t="str">
        <f t="shared" si="14"/>
        <v xml:space="preserve"> --Medusa / Versteinernder Blick   [Arx Corinium]</v>
      </c>
    </row>
    <row r="176" spans="1:49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1"/>
        <v>305</v>
      </c>
      <c r="J176" s="8" t="s">
        <v>4250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W176"/>
      <c r="X176"/>
      <c r="Y176" s="3" t="str">
        <f>IF(J176&lt;&gt;"LIBSETS_SETTYPE_BATTLEGROUND",IF(J176&lt;&gt;"LIBSETS_SETTYPE_SPECIAL",IF(Z176&lt;&gt;"",VLOOKUP(Z176,'ESO zone constants'!$E$2:$L$4999,8,FALSE),""),""),"")</f>
        <v/>
      </c>
      <c r="AA176"/>
      <c r="AB176"/>
      <c r="AC176"/>
      <c r="AD176" s="3" t="str">
        <f>IF(J176&lt;&gt;"LIBSETS_SETTYPE_BATTLEGROUND",IF(J176&lt;&gt;"LIBSETS_SETTYPE_SPECIAL",IF(AE176&lt;&gt;"",VLOOKUP(AE176,'ESO zone constants'!$E$2:$L$4999,8,FALSE),""),""),"")</f>
        <v/>
      </c>
      <c r="AH176" s="3" t="str">
        <f>IF(J176&lt;&gt;"LIBSETS_SETTYPE_BATTLEGROUND",IF(J176&lt;&gt;"LIBSETS_SETTYPE_SPECIAL",IF(AI176&lt;&gt;"",VLOOKUP(AI176,'ESO zone constants'!$E$2:$L$4999,8,FALSE),""),""),"")</f>
        <v/>
      </c>
      <c r="AL176" s="3" t="str">
        <f>IF(J176&lt;&gt;"LIBSETS_SETTYPE_BATTLEGROUND",IF(J176&lt;&gt;"LIBSETS_SETTYPE_SPECIAL",IF(AM176&lt;&gt;"",VLOOKUP(AM176,'ESO zone constants'!$E$2:$L$4999,8,FALSE),""),""),"")</f>
        <v/>
      </c>
      <c r="AP176" s="3" t="str">
        <f>IF(J176&lt;&gt;"LIBSETS_SETTYPE_BATTLEGROUND",IF(J176&lt;&gt;"LIBSETS_SETTYPE_SPECIAL",IF(AQ176&lt;&gt;"",VLOOKUP(AQ176,'ESO zone constants'!$E$2:$L$4999,8,FALSE),""),""),"")</f>
        <v/>
      </c>
      <c r="AT176" s="25" t="str">
        <f t="shared" si="12"/>
        <v>[305] = {wayshrines={-1,-1,-1,}, dlcId=DLC_BASE_GAME</v>
      </c>
      <c r="AU176" s="25" t="str">
        <f t="shared" si="13"/>
        <v>, zoneIds={22}, veteran=false</v>
      </c>
      <c r="AV176" s="25" t="str">
        <f t="shared" si="15"/>
        <v>, setType=LIBSETS_SETTYPE_DUNGEON},</v>
      </c>
      <c r="AW176" s="25" t="str">
        <f t="shared" si="14"/>
        <v xml:space="preserve"> --Treasure Hunter / Schatzjäger   [Volenfell]</v>
      </c>
    </row>
    <row r="177" spans="1:49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1"/>
        <v>307</v>
      </c>
      <c r="J177" s="8" t="s">
        <v>4250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W177"/>
      <c r="X177"/>
      <c r="Y177" s="3" t="str">
        <f>IF(J177&lt;&gt;"LIBSETS_SETTYPE_BATTLEGROUND",IF(J177&lt;&gt;"LIBSETS_SETTYPE_SPECIAL",IF(Z177&lt;&gt;"",VLOOKUP(Z177,'ESO zone constants'!$E$2:$L$4999,8,FALSE),""),""),"")</f>
        <v/>
      </c>
      <c r="AA177"/>
      <c r="AB177"/>
      <c r="AC177"/>
      <c r="AD177" s="3" t="str">
        <f>IF(J177&lt;&gt;"LIBSETS_SETTYPE_BATTLEGROUND",IF(J177&lt;&gt;"LIBSETS_SETTYPE_SPECIAL",IF(AE177&lt;&gt;"",VLOOKUP(AE177,'ESO zone constants'!$E$2:$L$4999,8,FALSE),""),""),"")</f>
        <v/>
      </c>
      <c r="AH177" s="3" t="str">
        <f>IF(J177&lt;&gt;"LIBSETS_SETTYPE_BATTLEGROUND",IF(J177&lt;&gt;"LIBSETS_SETTYPE_SPECIAL",IF(AI177&lt;&gt;"",VLOOKUP(AI177,'ESO zone constants'!$E$2:$L$4999,8,FALSE),""),""),"")</f>
        <v/>
      </c>
      <c r="AL177" s="3" t="str">
        <f>IF(J177&lt;&gt;"LIBSETS_SETTYPE_BATTLEGROUND",IF(J177&lt;&gt;"LIBSETS_SETTYPE_SPECIAL",IF(AM177&lt;&gt;"",VLOOKUP(AM177,'ESO zone constants'!$E$2:$L$4999,8,FALSE),""),""),"")</f>
        <v/>
      </c>
      <c r="AP177" s="3" t="str">
        <f>IF(J177&lt;&gt;"LIBSETS_SETTYPE_BATTLEGROUND",IF(J177&lt;&gt;"LIBSETS_SETTYPE_SPECIAL",IF(AQ177&lt;&gt;"",VLOOKUP(AQ177,'ESO zone constants'!$E$2:$L$4999,8,FALSE),""),""),"")</f>
        <v/>
      </c>
      <c r="AT177" s="25" t="str">
        <f t="shared" si="12"/>
        <v>[307] = {wayshrines={-1,-1,-1,}, dlcId=DLC_BASE_GAME</v>
      </c>
      <c r="AU177" s="25" t="str">
        <f t="shared" si="13"/>
        <v>, zoneIds={449}, veteran=false</v>
      </c>
      <c r="AV177" s="25" t="str">
        <f t="shared" si="15"/>
        <v>, setType=LIBSETS_SETTYPE_DUNGEON},</v>
      </c>
      <c r="AW177" s="25" t="str">
        <f t="shared" si="14"/>
        <v xml:space="preserve"> --Draugr Hulk / Schwerfälliger Draugr   [Direfrost Keep]</v>
      </c>
    </row>
    <row r="178" spans="1:49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1"/>
        <v>308</v>
      </c>
      <c r="J178" s="8" t="s">
        <v>4250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W178"/>
      <c r="X178"/>
      <c r="Y178" s="3" t="str">
        <f>IF(J178&lt;&gt;"LIBSETS_SETTYPE_BATTLEGROUND",IF(J178&lt;&gt;"LIBSETS_SETTYPE_SPECIAL",IF(Z178&lt;&gt;"",VLOOKUP(Z178,'ESO zone constants'!$E$2:$L$4999,8,FALSE),""),""),"")</f>
        <v/>
      </c>
      <c r="AA178"/>
      <c r="AB178"/>
      <c r="AC178"/>
      <c r="AD178" s="3" t="str">
        <f>IF(J178&lt;&gt;"LIBSETS_SETTYPE_BATTLEGROUND",IF(J178&lt;&gt;"LIBSETS_SETTYPE_SPECIAL",IF(AE178&lt;&gt;"",VLOOKUP(AE178,'ESO zone constants'!$E$2:$L$4999,8,FALSE),""),""),"")</f>
        <v/>
      </c>
      <c r="AH178" s="3" t="str">
        <f>IF(J178&lt;&gt;"LIBSETS_SETTYPE_BATTLEGROUND",IF(J178&lt;&gt;"LIBSETS_SETTYPE_SPECIAL",IF(AI178&lt;&gt;"",VLOOKUP(AI178,'ESO zone constants'!$E$2:$L$4999,8,FALSE),""),""),"")</f>
        <v/>
      </c>
      <c r="AL178" s="3" t="str">
        <f>IF(J178&lt;&gt;"LIBSETS_SETTYPE_BATTLEGROUND",IF(J178&lt;&gt;"LIBSETS_SETTYPE_SPECIAL",IF(AM178&lt;&gt;"",VLOOKUP(AM178,'ESO zone constants'!$E$2:$L$4999,8,FALSE),""),""),"")</f>
        <v/>
      </c>
      <c r="AP178" s="3" t="str">
        <f>IF(J178&lt;&gt;"LIBSETS_SETTYPE_BATTLEGROUND",IF(J178&lt;&gt;"LIBSETS_SETTYPE_SPECIAL",IF(AQ178&lt;&gt;"",VLOOKUP(AQ178,'ESO zone constants'!$E$2:$L$4999,8,FALSE),""),""),"")</f>
        <v/>
      </c>
      <c r="AT178" s="25" t="str">
        <f t="shared" si="12"/>
        <v>[308] = {wayshrines={-1,-1,-1,}, dlcId=DLC_BASE_GAME</v>
      </c>
      <c r="AU178" s="25" t="str">
        <f t="shared" si="13"/>
        <v>, zoneIds={38}, veteran=false</v>
      </c>
      <c r="AV178" s="25" t="str">
        <f t="shared" si="15"/>
        <v>, setType=LIBSETS_SETTYPE_DUNGEON},</v>
      </c>
      <c r="AW178" s="25" t="str">
        <f t="shared" si="14"/>
        <v xml:space="preserve"> --Bone Pirate's Tatters / Lumpen des Knochenpiraten   [Blackheart Haven]</v>
      </c>
    </row>
    <row r="179" spans="1:49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1"/>
        <v>309</v>
      </c>
      <c r="J179" s="8" t="s">
        <v>4250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W179"/>
      <c r="X179"/>
      <c r="Y179" s="3" t="str">
        <f>IF(J179&lt;&gt;"LIBSETS_SETTYPE_BATTLEGROUND",IF(J179&lt;&gt;"LIBSETS_SETTYPE_SPECIAL",IF(Z179&lt;&gt;"",VLOOKUP(Z179,'ESO zone constants'!$E$2:$L$4999,8,FALSE),""),""),"")</f>
        <v/>
      </c>
      <c r="AA179"/>
      <c r="AB179"/>
      <c r="AC179"/>
      <c r="AD179" s="3" t="str">
        <f>IF(J179&lt;&gt;"LIBSETS_SETTYPE_BATTLEGROUND",IF(J179&lt;&gt;"LIBSETS_SETTYPE_SPECIAL",IF(AE179&lt;&gt;"",VLOOKUP(AE179,'ESO zone constants'!$E$2:$L$4999,8,FALSE),""),""),"")</f>
        <v/>
      </c>
      <c r="AH179" s="3" t="str">
        <f>IF(J179&lt;&gt;"LIBSETS_SETTYPE_BATTLEGROUND",IF(J179&lt;&gt;"LIBSETS_SETTYPE_SPECIAL",IF(AI179&lt;&gt;"",VLOOKUP(AI179,'ESO zone constants'!$E$2:$L$4999,8,FALSE),""),""),"")</f>
        <v/>
      </c>
      <c r="AL179" s="3" t="str">
        <f>IF(J179&lt;&gt;"LIBSETS_SETTYPE_BATTLEGROUND",IF(J179&lt;&gt;"LIBSETS_SETTYPE_SPECIAL",IF(AM179&lt;&gt;"",VLOOKUP(AM179,'ESO zone constants'!$E$2:$L$4999,8,FALSE),""),""),"")</f>
        <v/>
      </c>
      <c r="AP179" s="3" t="str">
        <f>IF(J179&lt;&gt;"LIBSETS_SETTYPE_BATTLEGROUND",IF(J179&lt;&gt;"LIBSETS_SETTYPE_SPECIAL",IF(AQ179&lt;&gt;"",VLOOKUP(AQ179,'ESO zone constants'!$E$2:$L$4999,8,FALSE),""),""),"")</f>
        <v/>
      </c>
      <c r="AT179" s="25" t="str">
        <f t="shared" si="12"/>
        <v>[309] = {wayshrines={-1,-1,-1,}, dlcId=DLC_BASE_GAME</v>
      </c>
      <c r="AU179" s="25" t="str">
        <f t="shared" si="13"/>
        <v>, zoneIds={38}, veteran=false</v>
      </c>
      <c r="AV179" s="25" t="str">
        <f t="shared" si="15"/>
        <v>, setType=LIBSETS_SETTYPE_DUNGEON},</v>
      </c>
      <c r="AW179" s="25" t="str">
        <f t="shared" si="14"/>
        <v xml:space="preserve"> --Knight-errant's Mail / Platten des Wanderritters   [Blackheart Haven]</v>
      </c>
    </row>
    <row r="180" spans="1:49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1"/>
        <v>310</v>
      </c>
      <c r="J180" s="8" t="s">
        <v>4250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W180"/>
      <c r="X180"/>
      <c r="Y180" s="3" t="str">
        <f>IF(J180&lt;&gt;"LIBSETS_SETTYPE_BATTLEGROUND",IF(J180&lt;&gt;"LIBSETS_SETTYPE_SPECIAL",IF(Z180&lt;&gt;"",VLOOKUP(Z180,'ESO zone constants'!$E$2:$L$4999,8,FALSE),""),""),"")</f>
        <v/>
      </c>
      <c r="AA180"/>
      <c r="AB180"/>
      <c r="AC180"/>
      <c r="AD180" s="3" t="str">
        <f>IF(J180&lt;&gt;"LIBSETS_SETTYPE_BATTLEGROUND",IF(J180&lt;&gt;"LIBSETS_SETTYPE_SPECIAL",IF(AE180&lt;&gt;"",VLOOKUP(AE180,'ESO zone constants'!$E$2:$L$4999,8,FALSE),""),""),"")</f>
        <v/>
      </c>
      <c r="AH180" s="3" t="str">
        <f>IF(J180&lt;&gt;"LIBSETS_SETTYPE_BATTLEGROUND",IF(J180&lt;&gt;"LIBSETS_SETTYPE_SPECIAL",IF(AI180&lt;&gt;"",VLOOKUP(AI180,'ESO zone constants'!$E$2:$L$4999,8,FALSE),""),""),"")</f>
        <v/>
      </c>
      <c r="AL180" s="3" t="str">
        <f>IF(J180&lt;&gt;"LIBSETS_SETTYPE_BATTLEGROUND",IF(J180&lt;&gt;"LIBSETS_SETTYPE_SPECIAL",IF(AM180&lt;&gt;"",VLOOKUP(AM180,'ESO zone constants'!$E$2:$L$4999,8,FALSE),""),""),"")</f>
        <v/>
      </c>
      <c r="AP180" s="3" t="str">
        <f>IF(J180&lt;&gt;"LIBSETS_SETTYPE_BATTLEGROUND",IF(J180&lt;&gt;"LIBSETS_SETTYPE_SPECIAL",IF(AQ180&lt;&gt;"",VLOOKUP(AQ180,'ESO zone constants'!$E$2:$L$4999,8,FALSE),""),""),"")</f>
        <v/>
      </c>
      <c r="AT180" s="25" t="str">
        <f t="shared" si="12"/>
        <v>[310] = {wayshrines={-1,-1,-1,}, dlcId=DLC_BASE_GAME</v>
      </c>
      <c r="AU180" s="25" t="str">
        <f t="shared" si="13"/>
        <v>, zoneIds={64}, veteran=false</v>
      </c>
      <c r="AV180" s="25" t="str">
        <f t="shared" si="15"/>
        <v>, setType=LIBSETS_SETTYPE_DUNGEON},</v>
      </c>
      <c r="AW180" s="25" t="str">
        <f t="shared" si="14"/>
        <v xml:space="preserve"> --Sword Dancer / Schwerttänzer   [Blessed Crucible]</v>
      </c>
    </row>
    <row r="181" spans="1:49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1"/>
        <v>311</v>
      </c>
      <c r="J181" s="8" t="s">
        <v>4250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W181"/>
      <c r="X181"/>
      <c r="Y181" s="3" t="str">
        <f>IF(J181&lt;&gt;"LIBSETS_SETTYPE_BATTLEGROUND",IF(J181&lt;&gt;"LIBSETS_SETTYPE_SPECIAL",IF(Z181&lt;&gt;"",VLOOKUP(Z181,'ESO zone constants'!$E$2:$L$4999,8,FALSE),""),""),"")</f>
        <v/>
      </c>
      <c r="AA181"/>
      <c r="AB181"/>
      <c r="AC181"/>
      <c r="AD181" s="3" t="str">
        <f>IF(J181&lt;&gt;"LIBSETS_SETTYPE_BATTLEGROUND",IF(J181&lt;&gt;"LIBSETS_SETTYPE_SPECIAL",IF(AE181&lt;&gt;"",VLOOKUP(AE181,'ESO zone constants'!$E$2:$L$4999,8,FALSE),""),""),"")</f>
        <v/>
      </c>
      <c r="AH181" s="3" t="str">
        <f>IF(J181&lt;&gt;"LIBSETS_SETTYPE_BATTLEGROUND",IF(J181&lt;&gt;"LIBSETS_SETTYPE_SPECIAL",IF(AI181&lt;&gt;"",VLOOKUP(AI181,'ESO zone constants'!$E$2:$L$4999,8,FALSE),""),""),"")</f>
        <v/>
      </c>
      <c r="AL181" s="3" t="str">
        <f>IF(J181&lt;&gt;"LIBSETS_SETTYPE_BATTLEGROUND",IF(J181&lt;&gt;"LIBSETS_SETTYPE_SPECIAL",IF(AM181&lt;&gt;"",VLOOKUP(AM181,'ESO zone constants'!$E$2:$L$4999,8,FALSE),""),""),"")</f>
        <v/>
      </c>
      <c r="AP181" s="3" t="str">
        <f>IF(J181&lt;&gt;"LIBSETS_SETTYPE_BATTLEGROUND",IF(J181&lt;&gt;"LIBSETS_SETTYPE_SPECIAL",IF(AQ181&lt;&gt;"",VLOOKUP(AQ181,'ESO zone constants'!$E$2:$L$4999,8,FALSE),""),""),"")</f>
        <v/>
      </c>
      <c r="AT181" s="25" t="str">
        <f t="shared" si="12"/>
        <v>[311] = {wayshrines={-1,-1,-1,}, dlcId=DLC_BASE_GAME</v>
      </c>
      <c r="AU181" s="25" t="str">
        <f t="shared" si="13"/>
        <v>, zoneIds={11}, veteran=false</v>
      </c>
      <c r="AV181" s="25" t="str">
        <f t="shared" si="15"/>
        <v>, setType=LIBSETS_SETTYPE_DUNGEON},</v>
      </c>
      <c r="AW181" s="25" t="str">
        <f t="shared" si="14"/>
        <v xml:space="preserve"> --Rattlecage / Klapperkäfig   [Vaults of Madness]</v>
      </c>
    </row>
    <row r="182" spans="1:49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1"/>
        <v>335</v>
      </c>
      <c r="J182" s="8" t="s">
        <v>4250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W182"/>
      <c r="X182"/>
      <c r="Y182" s="3" t="str">
        <f>IF(J182&lt;&gt;"LIBSETS_SETTYPE_BATTLEGROUND",IF(J182&lt;&gt;"LIBSETS_SETTYPE_SPECIAL",IF(Z182&lt;&gt;"",VLOOKUP(Z182,'ESO zone constants'!$E$2:$L$4999,8,FALSE),""),""),"")</f>
        <v/>
      </c>
      <c r="AA182"/>
      <c r="AB182"/>
      <c r="AC182"/>
      <c r="AD182" s="3" t="str">
        <f>IF(J182&lt;&gt;"LIBSETS_SETTYPE_BATTLEGROUND",IF(J182&lt;&gt;"LIBSETS_SETTYPE_SPECIAL",IF(AE182&lt;&gt;"",VLOOKUP(AE182,'ESO zone constants'!$E$2:$L$4999,8,FALSE),""),""),"")</f>
        <v/>
      </c>
      <c r="AH182" s="3" t="str">
        <f>IF(J182&lt;&gt;"LIBSETS_SETTYPE_BATTLEGROUND",IF(J182&lt;&gt;"LIBSETS_SETTYPE_SPECIAL",IF(AI182&lt;&gt;"",VLOOKUP(AI182,'ESO zone constants'!$E$2:$L$4999,8,FALSE),""),""),"")</f>
        <v/>
      </c>
      <c r="AL182" s="3" t="str">
        <f>IF(J182&lt;&gt;"LIBSETS_SETTYPE_BATTLEGROUND",IF(J182&lt;&gt;"LIBSETS_SETTYPE_SPECIAL",IF(AM182&lt;&gt;"",VLOOKUP(AM182,'ESO zone constants'!$E$2:$L$4999,8,FALSE),""),""),"")</f>
        <v/>
      </c>
      <c r="AP182" s="3" t="str">
        <f>IF(J182&lt;&gt;"LIBSETS_SETTYPE_BATTLEGROUND",IF(J182&lt;&gt;"LIBSETS_SETTYPE_SPECIAL",IF(AQ182&lt;&gt;"",VLOOKUP(AQ182,'ESO zone constants'!$E$2:$L$4999,8,FALSE),""),""),"")</f>
        <v/>
      </c>
      <c r="AT182" s="25" t="str">
        <f t="shared" si="12"/>
        <v>[335] = {wayshrines={-1,-1,-1,}, dlcId=DLC_BASE_GAME</v>
      </c>
      <c r="AU182" s="25" t="str">
        <f t="shared" si="13"/>
        <v>, zoneIds={974}, veteran=false</v>
      </c>
      <c r="AV182" s="25" t="str">
        <f t="shared" si="15"/>
        <v>, setType=LIBSETS_SETTYPE_DUNGEON},</v>
      </c>
      <c r="AW182" s="25" t="str">
        <f t="shared" si="14"/>
        <v xml:space="preserve"> --Draugr's Rest / Draugrruhe   [Falkreath Hold]</v>
      </c>
    </row>
    <row r="183" spans="1:49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1"/>
        <v>336</v>
      </c>
      <c r="J183" s="8" t="s">
        <v>4250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W183"/>
      <c r="X183"/>
      <c r="Y183" s="3" t="str">
        <f>IF(J183&lt;&gt;"LIBSETS_SETTYPE_BATTLEGROUND",IF(J183&lt;&gt;"LIBSETS_SETTYPE_SPECIAL",IF(Z183&lt;&gt;"",VLOOKUP(Z183,'ESO zone constants'!$E$2:$L$4999,8,FALSE),""),""),"")</f>
        <v/>
      </c>
      <c r="AA183"/>
      <c r="AB183"/>
      <c r="AC183"/>
      <c r="AD183" s="3" t="str">
        <f>IF(J183&lt;&gt;"LIBSETS_SETTYPE_BATTLEGROUND",IF(J183&lt;&gt;"LIBSETS_SETTYPE_SPECIAL",IF(AE183&lt;&gt;"",VLOOKUP(AE183,'ESO zone constants'!$E$2:$L$4999,8,FALSE),""),""),"")</f>
        <v/>
      </c>
      <c r="AH183" s="3" t="str">
        <f>IF(J183&lt;&gt;"LIBSETS_SETTYPE_BATTLEGROUND",IF(J183&lt;&gt;"LIBSETS_SETTYPE_SPECIAL",IF(AI183&lt;&gt;"",VLOOKUP(AI183,'ESO zone constants'!$E$2:$L$4999,8,FALSE),""),""),"")</f>
        <v/>
      </c>
      <c r="AL183" s="3" t="str">
        <f>IF(J183&lt;&gt;"LIBSETS_SETTYPE_BATTLEGROUND",IF(J183&lt;&gt;"LIBSETS_SETTYPE_SPECIAL",IF(AM183&lt;&gt;"",VLOOKUP(AM183,'ESO zone constants'!$E$2:$L$4999,8,FALSE),""),""),"")</f>
        <v/>
      </c>
      <c r="AP183" s="3" t="str">
        <f>IF(J183&lt;&gt;"LIBSETS_SETTYPE_BATTLEGROUND",IF(J183&lt;&gt;"LIBSETS_SETTYPE_SPECIAL",IF(AQ183&lt;&gt;"",VLOOKUP(AQ183,'ESO zone constants'!$E$2:$L$4999,8,FALSE),""),""),"")</f>
        <v/>
      </c>
      <c r="AT183" s="25" t="str">
        <f t="shared" si="12"/>
        <v>[336] = {wayshrines={-1,-1,-1,}, dlcId=DLC_BASE_GAME</v>
      </c>
      <c r="AU183" s="25" t="str">
        <f t="shared" si="13"/>
        <v>, zoneIds={974}, veteran=false</v>
      </c>
      <c r="AV183" s="25" t="str">
        <f t="shared" si="15"/>
        <v>, setType=LIBSETS_SETTYPE_DUNGEON},</v>
      </c>
      <c r="AW183" s="25" t="str">
        <f t="shared" si="14"/>
        <v xml:space="preserve"> --Pillar of Nirn / Säulen von Nirn   [Falkreath Hold]</v>
      </c>
    </row>
    <row r="184" spans="1:49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1"/>
        <v>337</v>
      </c>
      <c r="J184" s="8" t="s">
        <v>4250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W184"/>
      <c r="X184"/>
      <c r="Y184" s="3" t="str">
        <f>IF(J184&lt;&gt;"LIBSETS_SETTYPE_BATTLEGROUND",IF(J184&lt;&gt;"LIBSETS_SETTYPE_SPECIAL",IF(Z184&lt;&gt;"",VLOOKUP(Z184,'ESO zone constants'!$E$2:$L$4999,8,FALSE),""),""),"")</f>
        <v/>
      </c>
      <c r="AA184"/>
      <c r="AB184"/>
      <c r="AC184"/>
      <c r="AD184" s="3" t="str">
        <f>IF(J184&lt;&gt;"LIBSETS_SETTYPE_BATTLEGROUND",IF(J184&lt;&gt;"LIBSETS_SETTYPE_SPECIAL",IF(AE184&lt;&gt;"",VLOOKUP(AE184,'ESO zone constants'!$E$2:$L$4999,8,FALSE),""),""),"")</f>
        <v/>
      </c>
      <c r="AH184" s="3" t="str">
        <f>IF(J184&lt;&gt;"LIBSETS_SETTYPE_BATTLEGROUND",IF(J184&lt;&gt;"LIBSETS_SETTYPE_SPECIAL",IF(AI184&lt;&gt;"",VLOOKUP(AI184,'ESO zone constants'!$E$2:$L$4999,8,FALSE),""),""),"")</f>
        <v/>
      </c>
      <c r="AL184" s="3" t="str">
        <f>IF(J184&lt;&gt;"LIBSETS_SETTYPE_BATTLEGROUND",IF(J184&lt;&gt;"LIBSETS_SETTYPE_SPECIAL",IF(AM184&lt;&gt;"",VLOOKUP(AM184,'ESO zone constants'!$E$2:$L$4999,8,FALSE),""),""),"")</f>
        <v/>
      </c>
      <c r="AP184" s="3" t="str">
        <f>IF(J184&lt;&gt;"LIBSETS_SETTYPE_BATTLEGROUND",IF(J184&lt;&gt;"LIBSETS_SETTYPE_SPECIAL",IF(AQ184&lt;&gt;"",VLOOKUP(AQ184,'ESO zone constants'!$E$2:$L$4999,8,FALSE),""),""),"")</f>
        <v/>
      </c>
      <c r="AT184" s="25" t="str">
        <f t="shared" si="12"/>
        <v>[337] = {wayshrines={-1,-1,-1,}, dlcId=DLC_BASE_GAME</v>
      </c>
      <c r="AU184" s="25" t="str">
        <f t="shared" si="13"/>
        <v>, zoneIds={974}, veteran=false</v>
      </c>
      <c r="AV184" s="25" t="str">
        <f t="shared" si="15"/>
        <v>, setType=LIBSETS_SETTYPE_DUNGEON},</v>
      </c>
      <c r="AW184" s="25" t="str">
        <f t="shared" si="14"/>
        <v xml:space="preserve"> --Ironblood / Eisenblut   [Falkreath Hold]</v>
      </c>
    </row>
    <row r="185" spans="1:49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1"/>
        <v>338</v>
      </c>
      <c r="J185" s="8" t="s">
        <v>4250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W185"/>
      <c r="X185"/>
      <c r="Y185" s="3" t="str">
        <f>IF(J185&lt;&gt;"LIBSETS_SETTYPE_BATTLEGROUND",IF(J185&lt;&gt;"LIBSETS_SETTYPE_SPECIAL",IF(Z185&lt;&gt;"",VLOOKUP(Z185,'ESO zone constants'!$E$2:$L$4999,8,FALSE),""),""),"")</f>
        <v/>
      </c>
      <c r="AA185"/>
      <c r="AB185"/>
      <c r="AC185"/>
      <c r="AD185" s="3" t="str">
        <f>IF(J185&lt;&gt;"LIBSETS_SETTYPE_BATTLEGROUND",IF(J185&lt;&gt;"LIBSETS_SETTYPE_SPECIAL",IF(AE185&lt;&gt;"",VLOOKUP(AE185,'ESO zone constants'!$E$2:$L$4999,8,FALSE),""),""),"")</f>
        <v/>
      </c>
      <c r="AH185" s="3" t="str">
        <f>IF(J185&lt;&gt;"LIBSETS_SETTYPE_BATTLEGROUND",IF(J185&lt;&gt;"LIBSETS_SETTYPE_SPECIAL",IF(AI185&lt;&gt;"",VLOOKUP(AI185,'ESO zone constants'!$E$2:$L$4999,8,FALSE),""),""),"")</f>
        <v/>
      </c>
      <c r="AL185" s="3" t="str">
        <f>IF(J185&lt;&gt;"LIBSETS_SETTYPE_BATTLEGROUND",IF(J185&lt;&gt;"LIBSETS_SETTYPE_SPECIAL",IF(AM185&lt;&gt;"",VLOOKUP(AM185,'ESO zone constants'!$E$2:$L$4999,8,FALSE),""),""),"")</f>
        <v/>
      </c>
      <c r="AP185" s="3" t="str">
        <f>IF(J185&lt;&gt;"LIBSETS_SETTYPE_BATTLEGROUND",IF(J185&lt;&gt;"LIBSETS_SETTYPE_SPECIAL",IF(AQ185&lt;&gt;"",VLOOKUP(AQ185,'ESO zone constants'!$E$2:$L$4999,8,FALSE),""),""),"")</f>
        <v/>
      </c>
      <c r="AT185" s="25" t="str">
        <f t="shared" si="12"/>
        <v>[338] = {wayshrines={-1,-1,-1,}, dlcId=DLC_BASE_GAME</v>
      </c>
      <c r="AU185" s="25" t="str">
        <f t="shared" si="13"/>
        <v>, zoneIds={973}, veteran=false</v>
      </c>
      <c r="AV185" s="25" t="str">
        <f t="shared" si="15"/>
        <v>, setType=LIBSETS_SETTYPE_DUNGEON},</v>
      </c>
      <c r="AW185" s="25" t="str">
        <f t="shared" si="14"/>
        <v xml:space="preserve"> --Flame Blossom / Flammenblüte   [Bloodroot Forge]</v>
      </c>
    </row>
    <row r="186" spans="1:49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1"/>
        <v>339</v>
      </c>
      <c r="J186" s="8" t="s">
        <v>4250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W186"/>
      <c r="X186"/>
      <c r="Y186" s="3" t="str">
        <f>IF(J186&lt;&gt;"LIBSETS_SETTYPE_BATTLEGROUND",IF(J186&lt;&gt;"LIBSETS_SETTYPE_SPECIAL",IF(Z186&lt;&gt;"",VLOOKUP(Z186,'ESO zone constants'!$E$2:$L$4999,8,FALSE),""),""),"")</f>
        <v/>
      </c>
      <c r="AA186"/>
      <c r="AB186"/>
      <c r="AC186"/>
      <c r="AD186" s="3" t="str">
        <f>IF(J186&lt;&gt;"LIBSETS_SETTYPE_BATTLEGROUND",IF(J186&lt;&gt;"LIBSETS_SETTYPE_SPECIAL",IF(AE186&lt;&gt;"",VLOOKUP(AE186,'ESO zone constants'!$E$2:$L$4999,8,FALSE),""),""),"")</f>
        <v/>
      </c>
      <c r="AH186" s="3" t="str">
        <f>IF(J186&lt;&gt;"LIBSETS_SETTYPE_BATTLEGROUND",IF(J186&lt;&gt;"LIBSETS_SETTYPE_SPECIAL",IF(AI186&lt;&gt;"",VLOOKUP(AI186,'ESO zone constants'!$E$2:$L$4999,8,FALSE),""),""),"")</f>
        <v/>
      </c>
      <c r="AL186" s="3" t="str">
        <f>IF(J186&lt;&gt;"LIBSETS_SETTYPE_BATTLEGROUND",IF(J186&lt;&gt;"LIBSETS_SETTYPE_SPECIAL",IF(AM186&lt;&gt;"",VLOOKUP(AM186,'ESO zone constants'!$E$2:$L$4999,8,FALSE),""),""),"")</f>
        <v/>
      </c>
      <c r="AP186" s="3" t="str">
        <f>IF(J186&lt;&gt;"LIBSETS_SETTYPE_BATTLEGROUND",IF(J186&lt;&gt;"LIBSETS_SETTYPE_SPECIAL",IF(AQ186&lt;&gt;"",VLOOKUP(AQ186,'ESO zone constants'!$E$2:$L$4999,8,FALSE),""),""),"")</f>
        <v/>
      </c>
      <c r="AT186" s="25" t="str">
        <f t="shared" si="12"/>
        <v>[339] = {wayshrines={-1,-1,-1,}, dlcId=DLC_BASE_GAME</v>
      </c>
      <c r="AU186" s="25" t="str">
        <f t="shared" si="13"/>
        <v>, zoneIds={973}, veteran=false</v>
      </c>
      <c r="AV186" s="25" t="str">
        <f t="shared" si="15"/>
        <v>, setType=LIBSETS_SETTYPE_DUNGEON},</v>
      </c>
      <c r="AW186" s="25" t="str">
        <f t="shared" si="14"/>
        <v xml:space="preserve"> --Blooddrinker / Bluttrinker   [Bloodroot Forge]</v>
      </c>
    </row>
    <row r="187" spans="1:49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1"/>
        <v>340</v>
      </c>
      <c r="J187" s="8" t="s">
        <v>4250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W187"/>
      <c r="X187"/>
      <c r="Y187" s="3" t="str">
        <f>IF(J187&lt;&gt;"LIBSETS_SETTYPE_BATTLEGROUND",IF(J187&lt;&gt;"LIBSETS_SETTYPE_SPECIAL",IF(Z187&lt;&gt;"",VLOOKUP(Z187,'ESO zone constants'!$E$2:$L$4999,8,FALSE),""),""),"")</f>
        <v/>
      </c>
      <c r="AA187"/>
      <c r="AB187"/>
      <c r="AC187"/>
      <c r="AD187" s="3" t="str">
        <f>IF(J187&lt;&gt;"LIBSETS_SETTYPE_BATTLEGROUND",IF(J187&lt;&gt;"LIBSETS_SETTYPE_SPECIAL",IF(AE187&lt;&gt;"",VLOOKUP(AE187,'ESO zone constants'!$E$2:$L$4999,8,FALSE),""),""),"")</f>
        <v/>
      </c>
      <c r="AH187" s="3" t="str">
        <f>IF(J187&lt;&gt;"LIBSETS_SETTYPE_BATTLEGROUND",IF(J187&lt;&gt;"LIBSETS_SETTYPE_SPECIAL",IF(AI187&lt;&gt;"",VLOOKUP(AI187,'ESO zone constants'!$E$2:$L$4999,8,FALSE),""),""),"")</f>
        <v/>
      </c>
      <c r="AL187" s="3" t="str">
        <f>IF(J187&lt;&gt;"LIBSETS_SETTYPE_BATTLEGROUND",IF(J187&lt;&gt;"LIBSETS_SETTYPE_SPECIAL",IF(AM187&lt;&gt;"",VLOOKUP(AM187,'ESO zone constants'!$E$2:$L$4999,8,FALSE),""),""),"")</f>
        <v/>
      </c>
      <c r="AP187" s="3" t="str">
        <f>IF(J187&lt;&gt;"LIBSETS_SETTYPE_BATTLEGROUND",IF(J187&lt;&gt;"LIBSETS_SETTYPE_SPECIAL",IF(AQ187&lt;&gt;"",VLOOKUP(AQ187,'ESO zone constants'!$E$2:$L$4999,8,FALSE),""),""),"")</f>
        <v/>
      </c>
      <c r="AT187" s="25" t="str">
        <f t="shared" si="12"/>
        <v>[340] = {wayshrines={-1,-1,-1,}, dlcId=DLC_BASE_GAME</v>
      </c>
      <c r="AU187" s="25" t="str">
        <f t="shared" si="13"/>
        <v>, zoneIds={973}, veteran=false</v>
      </c>
      <c r="AV187" s="25" t="str">
        <f t="shared" si="15"/>
        <v>, setType=LIBSETS_SETTYPE_DUNGEON},</v>
      </c>
      <c r="AW187" s="25" t="str">
        <f t="shared" si="14"/>
        <v xml:space="preserve"> --Hagraven's Garden / Vettelgarten   [Bloodroot Forge]</v>
      </c>
    </row>
    <row r="188" spans="1:49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1"/>
        <v>343</v>
      </c>
      <c r="J188" s="8" t="s">
        <v>4250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W188"/>
      <c r="X188"/>
      <c r="Y188" s="3" t="str">
        <f>IF(J188&lt;&gt;"LIBSETS_SETTYPE_BATTLEGROUND",IF(J188&lt;&gt;"LIBSETS_SETTYPE_SPECIAL",IF(Z188&lt;&gt;"",VLOOKUP(Z188,'ESO zone constants'!$E$2:$L$4999,8,FALSE),""),""),"")</f>
        <v/>
      </c>
      <c r="AA188"/>
      <c r="AB188"/>
      <c r="AC188"/>
      <c r="AD188" s="3" t="str">
        <f>IF(J188&lt;&gt;"LIBSETS_SETTYPE_BATTLEGROUND",IF(J188&lt;&gt;"LIBSETS_SETTYPE_SPECIAL",IF(AE188&lt;&gt;"",VLOOKUP(AE188,'ESO zone constants'!$E$2:$L$4999,8,FALSE),""),""),"")</f>
        <v/>
      </c>
      <c r="AH188" s="3" t="str">
        <f>IF(J188&lt;&gt;"LIBSETS_SETTYPE_BATTLEGROUND",IF(J188&lt;&gt;"LIBSETS_SETTYPE_SPECIAL",IF(AI188&lt;&gt;"",VLOOKUP(AI188,'ESO zone constants'!$E$2:$L$4999,8,FALSE),""),""),"")</f>
        <v/>
      </c>
      <c r="AL188" s="3" t="str">
        <f>IF(J188&lt;&gt;"LIBSETS_SETTYPE_BATTLEGROUND",IF(J188&lt;&gt;"LIBSETS_SETTYPE_SPECIAL",IF(AM188&lt;&gt;"",VLOOKUP(AM188,'ESO zone constants'!$E$2:$L$4999,8,FALSE),""),""),"")</f>
        <v/>
      </c>
      <c r="AP188" s="3" t="str">
        <f>IF(J188&lt;&gt;"LIBSETS_SETTYPE_BATTLEGROUND",IF(J188&lt;&gt;"LIBSETS_SETTYPE_SPECIAL",IF(AQ188&lt;&gt;"",VLOOKUP(AQ188,'ESO zone constants'!$E$2:$L$4999,8,FALSE),""),""),"")</f>
        <v/>
      </c>
      <c r="AT188" s="25" t="str">
        <f t="shared" si="12"/>
        <v>[343] = {wayshrines={-1,-1,-1,}, dlcId=DLC_BASE_GAME</v>
      </c>
      <c r="AU188" s="25" t="str">
        <f t="shared" si="13"/>
        <v>, zoneIds={1009}, veteran=false</v>
      </c>
      <c r="AV188" s="25" t="str">
        <f t="shared" si="15"/>
        <v>, setType=LIBSETS_SETTYPE_DUNGEON},</v>
      </c>
      <c r="AW188" s="25" t="str">
        <f t="shared" si="14"/>
        <v xml:space="preserve"> --Caluurion's Legacy / Caluurions Erbe   [Fang Lair]</v>
      </c>
    </row>
    <row r="189" spans="1:49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1"/>
        <v>344</v>
      </c>
      <c r="J189" s="8" t="s">
        <v>4250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W189"/>
      <c r="X189"/>
      <c r="Y189" s="3" t="str">
        <f>IF(J189&lt;&gt;"LIBSETS_SETTYPE_BATTLEGROUND",IF(J189&lt;&gt;"LIBSETS_SETTYPE_SPECIAL",IF(Z189&lt;&gt;"",VLOOKUP(Z189,'ESO zone constants'!$E$2:$L$4999,8,FALSE),""),""),"")</f>
        <v/>
      </c>
      <c r="AA189"/>
      <c r="AB189"/>
      <c r="AC189"/>
      <c r="AD189" s="3" t="str">
        <f>IF(J189&lt;&gt;"LIBSETS_SETTYPE_BATTLEGROUND",IF(J189&lt;&gt;"LIBSETS_SETTYPE_SPECIAL",IF(AE189&lt;&gt;"",VLOOKUP(AE189,'ESO zone constants'!$E$2:$L$4999,8,FALSE),""),""),"")</f>
        <v/>
      </c>
      <c r="AH189" s="3" t="str">
        <f>IF(J189&lt;&gt;"LIBSETS_SETTYPE_BATTLEGROUND",IF(J189&lt;&gt;"LIBSETS_SETTYPE_SPECIAL",IF(AI189&lt;&gt;"",VLOOKUP(AI189,'ESO zone constants'!$E$2:$L$4999,8,FALSE),""),""),"")</f>
        <v/>
      </c>
      <c r="AL189" s="3" t="str">
        <f>IF(J189&lt;&gt;"LIBSETS_SETTYPE_BATTLEGROUND",IF(J189&lt;&gt;"LIBSETS_SETTYPE_SPECIAL",IF(AM189&lt;&gt;"",VLOOKUP(AM189,'ESO zone constants'!$E$2:$L$4999,8,FALSE),""),""),"")</f>
        <v/>
      </c>
      <c r="AP189" s="3" t="str">
        <f>IF(J189&lt;&gt;"LIBSETS_SETTYPE_BATTLEGROUND",IF(J189&lt;&gt;"LIBSETS_SETTYPE_SPECIAL",IF(AQ189&lt;&gt;"",VLOOKUP(AQ189,'ESO zone constants'!$E$2:$L$4999,8,FALSE),""),""),"")</f>
        <v/>
      </c>
      <c r="AT189" s="25" t="str">
        <f t="shared" si="12"/>
        <v>[344] = {wayshrines={-1,-1,-1,}, dlcId=DLC_BASE_GAME</v>
      </c>
      <c r="AU189" s="25" t="str">
        <f t="shared" si="13"/>
        <v>, zoneIds={1009}, veteran=false</v>
      </c>
      <c r="AV189" s="25" t="str">
        <f t="shared" si="15"/>
        <v>, setType=LIBSETS_SETTYPE_DUNGEON},</v>
      </c>
      <c r="AW189" s="25" t="str">
        <f t="shared" si="14"/>
        <v xml:space="preserve"> --Trappings of Invigoration / Stärkungsprunk   [Fang Lair]</v>
      </c>
    </row>
    <row r="190" spans="1:49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1"/>
        <v>345</v>
      </c>
      <c r="J190" s="8" t="s">
        <v>4250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W190"/>
      <c r="X190"/>
      <c r="Y190" s="3" t="str">
        <f>IF(J190&lt;&gt;"LIBSETS_SETTYPE_BATTLEGROUND",IF(J190&lt;&gt;"LIBSETS_SETTYPE_SPECIAL",IF(Z190&lt;&gt;"",VLOOKUP(Z190,'ESO zone constants'!$E$2:$L$4999,8,FALSE),""),""),"")</f>
        <v/>
      </c>
      <c r="AA190"/>
      <c r="AB190"/>
      <c r="AC190"/>
      <c r="AD190" s="3" t="str">
        <f>IF(J190&lt;&gt;"LIBSETS_SETTYPE_BATTLEGROUND",IF(J190&lt;&gt;"LIBSETS_SETTYPE_SPECIAL",IF(AE190&lt;&gt;"",VLOOKUP(AE190,'ESO zone constants'!$E$2:$L$4999,8,FALSE),""),""),"")</f>
        <v/>
      </c>
      <c r="AH190" s="3" t="str">
        <f>IF(J190&lt;&gt;"LIBSETS_SETTYPE_BATTLEGROUND",IF(J190&lt;&gt;"LIBSETS_SETTYPE_SPECIAL",IF(AI190&lt;&gt;"",VLOOKUP(AI190,'ESO zone constants'!$E$2:$L$4999,8,FALSE),""),""),"")</f>
        <v/>
      </c>
      <c r="AL190" s="3" t="str">
        <f>IF(J190&lt;&gt;"LIBSETS_SETTYPE_BATTLEGROUND",IF(J190&lt;&gt;"LIBSETS_SETTYPE_SPECIAL",IF(AM190&lt;&gt;"",VLOOKUP(AM190,'ESO zone constants'!$E$2:$L$4999,8,FALSE),""),""),"")</f>
        <v/>
      </c>
      <c r="AP190" s="3" t="str">
        <f>IF(J190&lt;&gt;"LIBSETS_SETTYPE_BATTLEGROUND",IF(J190&lt;&gt;"LIBSETS_SETTYPE_SPECIAL",IF(AQ190&lt;&gt;"",VLOOKUP(AQ190,'ESO zone constants'!$E$2:$L$4999,8,FALSE),""),""),"")</f>
        <v/>
      </c>
      <c r="AT190" s="25" t="str">
        <f t="shared" si="12"/>
        <v>[345] = {wayshrines={-1,-1,-1,}, dlcId=DLC_BASE_GAME</v>
      </c>
      <c r="AU190" s="25" t="str">
        <f t="shared" si="13"/>
        <v>, zoneIds={1009}, veteran=false</v>
      </c>
      <c r="AV190" s="25" t="str">
        <f t="shared" si="15"/>
        <v>, setType=LIBSETS_SETTYPE_DUNGEON},</v>
      </c>
      <c r="AW190" s="25" t="str">
        <f t="shared" si="14"/>
        <v xml:space="preserve"> --Ulfnor's Favor / Ulfnors Gunst   [Fang Lair]</v>
      </c>
    </row>
    <row r="191" spans="1:49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1"/>
        <v>346</v>
      </c>
      <c r="J191" s="8" t="s">
        <v>4250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W191"/>
      <c r="X191"/>
      <c r="Y191" s="3" t="str">
        <f>IF(J191&lt;&gt;"LIBSETS_SETTYPE_BATTLEGROUND",IF(J191&lt;&gt;"LIBSETS_SETTYPE_SPECIAL",IF(Z191&lt;&gt;"",VLOOKUP(Z191,'ESO zone constants'!$E$2:$L$4999,8,FALSE),""),""),"")</f>
        <v/>
      </c>
      <c r="AA191"/>
      <c r="AB191"/>
      <c r="AC191"/>
      <c r="AD191" s="3" t="str">
        <f>IF(J191&lt;&gt;"LIBSETS_SETTYPE_BATTLEGROUND",IF(J191&lt;&gt;"LIBSETS_SETTYPE_SPECIAL",IF(AE191&lt;&gt;"",VLOOKUP(AE191,'ESO zone constants'!$E$2:$L$4999,8,FALSE),""),""),"")</f>
        <v/>
      </c>
      <c r="AH191" s="3" t="str">
        <f>IF(J191&lt;&gt;"LIBSETS_SETTYPE_BATTLEGROUND",IF(J191&lt;&gt;"LIBSETS_SETTYPE_SPECIAL",IF(AI191&lt;&gt;"",VLOOKUP(AI191,'ESO zone constants'!$E$2:$L$4999,8,FALSE),""),""),"")</f>
        <v/>
      </c>
      <c r="AL191" s="3" t="str">
        <f>IF(J191&lt;&gt;"LIBSETS_SETTYPE_BATTLEGROUND",IF(J191&lt;&gt;"LIBSETS_SETTYPE_SPECIAL",IF(AM191&lt;&gt;"",VLOOKUP(AM191,'ESO zone constants'!$E$2:$L$4999,8,FALSE),""),""),"")</f>
        <v/>
      </c>
      <c r="AP191" s="3" t="str">
        <f>IF(J191&lt;&gt;"LIBSETS_SETTYPE_BATTLEGROUND",IF(J191&lt;&gt;"LIBSETS_SETTYPE_SPECIAL",IF(AQ191&lt;&gt;"",VLOOKUP(AQ191,'ESO zone constants'!$E$2:$L$4999,8,FALSE),""),""),"")</f>
        <v/>
      </c>
      <c r="AT191" s="25" t="str">
        <f t="shared" si="12"/>
        <v>[346] = {wayshrines={-1,-1,-1,}, dlcId=DLC_BASE_GAME</v>
      </c>
      <c r="AU191" s="25" t="str">
        <f t="shared" si="13"/>
        <v>, zoneIds={1010}, veteran=false</v>
      </c>
      <c r="AV191" s="25" t="str">
        <f t="shared" si="15"/>
        <v>, setType=LIBSETS_SETTYPE_DUNGEON},</v>
      </c>
      <c r="AW191" s="25" t="str">
        <f t="shared" si="14"/>
        <v xml:space="preserve"> --Jorvuld's Guidance / Jorvulds Führung   [Scalecaller Peak]</v>
      </c>
    </row>
    <row r="192" spans="1:49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1"/>
        <v>347</v>
      </c>
      <c r="J192" s="8" t="s">
        <v>4250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W192"/>
      <c r="X192"/>
      <c r="Y192" s="3" t="str">
        <f>IF(J192&lt;&gt;"LIBSETS_SETTYPE_BATTLEGROUND",IF(J192&lt;&gt;"LIBSETS_SETTYPE_SPECIAL",IF(Z192&lt;&gt;"",VLOOKUP(Z192,'ESO zone constants'!$E$2:$L$4999,8,FALSE),""),""),"")</f>
        <v/>
      </c>
      <c r="AA192"/>
      <c r="AB192"/>
      <c r="AC192"/>
      <c r="AD192" s="3" t="str">
        <f>IF(J192&lt;&gt;"LIBSETS_SETTYPE_BATTLEGROUND",IF(J192&lt;&gt;"LIBSETS_SETTYPE_SPECIAL",IF(AE192&lt;&gt;"",VLOOKUP(AE192,'ESO zone constants'!$E$2:$L$4999,8,FALSE),""),""),"")</f>
        <v/>
      </c>
      <c r="AH192" s="3" t="str">
        <f>IF(J192&lt;&gt;"LIBSETS_SETTYPE_BATTLEGROUND",IF(J192&lt;&gt;"LIBSETS_SETTYPE_SPECIAL",IF(AI192&lt;&gt;"",VLOOKUP(AI192,'ESO zone constants'!$E$2:$L$4999,8,FALSE),""),""),"")</f>
        <v/>
      </c>
      <c r="AL192" s="3" t="str">
        <f>IF(J192&lt;&gt;"LIBSETS_SETTYPE_BATTLEGROUND",IF(J192&lt;&gt;"LIBSETS_SETTYPE_SPECIAL",IF(AM192&lt;&gt;"",VLOOKUP(AM192,'ESO zone constants'!$E$2:$L$4999,8,FALSE),""),""),"")</f>
        <v/>
      </c>
      <c r="AP192" s="3" t="str">
        <f>IF(J192&lt;&gt;"LIBSETS_SETTYPE_BATTLEGROUND",IF(J192&lt;&gt;"LIBSETS_SETTYPE_SPECIAL",IF(AQ192&lt;&gt;"",VLOOKUP(AQ192,'ESO zone constants'!$E$2:$L$4999,8,FALSE),""),""),"")</f>
        <v/>
      </c>
      <c r="AT192" s="25" t="str">
        <f t="shared" si="12"/>
        <v>[347] = {wayshrines={-1,-1,-1,}, dlcId=DLC_BASE_GAME</v>
      </c>
      <c r="AU192" s="25" t="str">
        <f t="shared" si="13"/>
        <v>, zoneIds={1010}, veteran=false</v>
      </c>
      <c r="AV192" s="25" t="str">
        <f t="shared" si="15"/>
        <v>, setType=LIBSETS_SETTYPE_DUNGEON},</v>
      </c>
      <c r="AW192" s="25" t="str">
        <f t="shared" si="14"/>
        <v xml:space="preserve"> --Plague Slinger / Seuchenschleuder   [Scalecaller Peak]</v>
      </c>
    </row>
    <row r="193" spans="1:49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1"/>
        <v>348</v>
      </c>
      <c r="J193" s="8" t="s">
        <v>4250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W193"/>
      <c r="X193"/>
      <c r="Y193" s="3" t="str">
        <f>IF(J193&lt;&gt;"LIBSETS_SETTYPE_BATTLEGROUND",IF(J193&lt;&gt;"LIBSETS_SETTYPE_SPECIAL",IF(Z193&lt;&gt;"",VLOOKUP(Z193,'ESO zone constants'!$E$2:$L$4999,8,FALSE),""),""),"")</f>
        <v/>
      </c>
      <c r="AA193"/>
      <c r="AB193"/>
      <c r="AC193"/>
      <c r="AD193" s="3" t="str">
        <f>IF(J193&lt;&gt;"LIBSETS_SETTYPE_BATTLEGROUND",IF(J193&lt;&gt;"LIBSETS_SETTYPE_SPECIAL",IF(AE193&lt;&gt;"",VLOOKUP(AE193,'ESO zone constants'!$E$2:$L$4999,8,FALSE),""),""),"")</f>
        <v/>
      </c>
      <c r="AH193" s="3" t="str">
        <f>IF(J193&lt;&gt;"LIBSETS_SETTYPE_BATTLEGROUND",IF(J193&lt;&gt;"LIBSETS_SETTYPE_SPECIAL",IF(AI193&lt;&gt;"",VLOOKUP(AI193,'ESO zone constants'!$E$2:$L$4999,8,FALSE),""),""),"")</f>
        <v/>
      </c>
      <c r="AL193" s="3" t="str">
        <f>IF(J193&lt;&gt;"LIBSETS_SETTYPE_BATTLEGROUND",IF(J193&lt;&gt;"LIBSETS_SETTYPE_SPECIAL",IF(AM193&lt;&gt;"",VLOOKUP(AM193,'ESO zone constants'!$E$2:$L$4999,8,FALSE),""),""),"")</f>
        <v/>
      </c>
      <c r="AP193" s="3" t="str">
        <f>IF(J193&lt;&gt;"LIBSETS_SETTYPE_BATTLEGROUND",IF(J193&lt;&gt;"LIBSETS_SETTYPE_SPECIAL",IF(AQ193&lt;&gt;"",VLOOKUP(AQ193,'ESO zone constants'!$E$2:$L$4999,8,FALSE),""),""),"")</f>
        <v/>
      </c>
      <c r="AT193" s="25" t="str">
        <f t="shared" si="12"/>
        <v>[348] = {wayshrines={-1,-1,-1,}, dlcId=DLC_BASE_GAME</v>
      </c>
      <c r="AU193" s="25" t="str">
        <f t="shared" si="13"/>
        <v>, zoneIds={1010}, veteran=false</v>
      </c>
      <c r="AV193" s="25" t="str">
        <f t="shared" si="15"/>
        <v>, setType=LIBSETS_SETTYPE_DUNGEON},</v>
      </c>
      <c r="AW193" s="25" t="str">
        <f t="shared" si="14"/>
        <v xml:space="preserve"> --Curse of Doylemish / Fluch von Doylemish   [Scalecaller Peak]</v>
      </c>
    </row>
    <row r="194" spans="1:49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6">A194</f>
        <v>399</v>
      </c>
      <c r="J194" s="8" t="s">
        <v>4250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W194"/>
      <c r="X194"/>
      <c r="Y194" s="3" t="str">
        <f>IF(J194&lt;&gt;"LIBSETS_SETTYPE_BATTLEGROUND",IF(J194&lt;&gt;"LIBSETS_SETTYPE_SPECIAL",IF(Z194&lt;&gt;"",VLOOKUP(Z194,'ESO zone constants'!$E$2:$L$4999,8,FALSE),""),""),"")</f>
        <v/>
      </c>
      <c r="AA194"/>
      <c r="AB194"/>
      <c r="AC194"/>
      <c r="AD194" s="3" t="str">
        <f>IF(J194&lt;&gt;"LIBSETS_SETTYPE_BATTLEGROUND",IF(J194&lt;&gt;"LIBSETS_SETTYPE_SPECIAL",IF(AE194&lt;&gt;"",VLOOKUP(AE194,'ESO zone constants'!$E$2:$L$4999,8,FALSE),""),""),"")</f>
        <v/>
      </c>
      <c r="AH194" s="3" t="str">
        <f>IF(J194&lt;&gt;"LIBSETS_SETTYPE_BATTLEGROUND",IF(J194&lt;&gt;"LIBSETS_SETTYPE_SPECIAL",IF(AI194&lt;&gt;"",VLOOKUP(AI194,'ESO zone constants'!$E$2:$L$4999,8,FALSE),""),""),"")</f>
        <v/>
      </c>
      <c r="AL194" s="3" t="str">
        <f>IF(J194&lt;&gt;"LIBSETS_SETTYPE_BATTLEGROUND",IF(J194&lt;&gt;"LIBSETS_SETTYPE_SPECIAL",IF(AM194&lt;&gt;"",VLOOKUP(AM194,'ESO zone constants'!$E$2:$L$4999,8,FALSE),""),""),"")</f>
        <v/>
      </c>
      <c r="AP194" s="3" t="str">
        <f>IF(J194&lt;&gt;"LIBSETS_SETTYPE_BATTLEGROUND",IF(J194&lt;&gt;"LIBSETS_SETTYPE_SPECIAL",IF(AQ194&lt;&gt;"",VLOOKUP(AQ194,'ESO zone constants'!$E$2:$L$4999,8,FALSE),""),""),"")</f>
        <v/>
      </c>
      <c r="AT194" s="25" t="str">
        <f t="shared" ref="AT194:AT257" si="17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dlcId=",IF(T194&lt;&gt;"",T194,"DLC_BASE_GAME")),""),"")</f>
        <v>[399] = {wayshrines={-1,-1,-1,}, dlcId=DLC_BASE_GAME</v>
      </c>
      <c r="AU194" s="25" t="str">
        <f t="shared" ref="AU194:AU257" si="18">IF(I194&lt;&gt;"Not in the game (anymore)",IF(A194&lt;&gt;"",IF(R194&lt;&gt;"",CONCATENATE(", zoneIds={",R194),"")&amp;IF(Y194&lt;&gt;"",CONCATENATE(",",Y194),"")&amp;IF(AD194&lt;&gt;"",CONCATENATE(",",AD194),"")&amp;IF(AH194&lt;&gt;"",CONCATENATE(",",AH194),"")&amp;IF(AL194&lt;&gt;"",CONCATENATE(",",AL194),"")&amp;IF(AP194&lt;&gt;"",CONCATENATE(",",AP194),"")&amp;IF(R194&lt;&gt;"",CONCATENATE("}",""),"")&amp;IF(OR(L194="true",L194="false",L194&lt;&gt;""), CONCATENATE(", veteran=", L194), ""),""),"")</f>
        <v>, zoneIds={1055}, veteran=false</v>
      </c>
      <c r="AV194" s="25" t="str">
        <f t="shared" si="15"/>
        <v>, setType=LIBSETS_SETTYPE_DUNGEON},</v>
      </c>
      <c r="AW194" s="25" t="str">
        <f t="shared" ref="AW194:AW257" si="19">IF(I194&lt;&gt;"Not in the game (anymore)",IF(C194&lt;&gt;"",CONCATENATE(" --",C194," / ",B194,"   [",IF(S194&lt;&gt;"",S194,""),IF(Z194&lt;&gt;"",", "&amp;Z194,""),IF(AE194&lt;&gt;"",", "&amp;AE194,""),IF(AI194&lt;&gt;"",", "&amp;AI194,""),IF(AM194&lt;&gt;"",", "&amp;AM194,""),IF(AQ194&lt;&gt;"",", "&amp;AQ194,""),"]")),"")</f>
        <v xml:space="preserve"> --Hanu's Compassion / Hanus Mitgefühl   [March of Sacrifices]</v>
      </c>
    </row>
    <row r="195" spans="1:49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6"/>
        <v>400</v>
      </c>
      <c r="J195" s="8" t="s">
        <v>4250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W195"/>
      <c r="X195"/>
      <c r="Y195" s="3" t="str">
        <f>IF(J195&lt;&gt;"LIBSETS_SETTYPE_BATTLEGROUND",IF(J195&lt;&gt;"LIBSETS_SETTYPE_SPECIAL",IF(Z195&lt;&gt;"",VLOOKUP(Z195,'ESO zone constants'!$E$2:$L$4999,8,FALSE),""),""),"")</f>
        <v/>
      </c>
      <c r="AA195"/>
      <c r="AB195"/>
      <c r="AC195"/>
      <c r="AD195" s="3" t="str">
        <f>IF(J195&lt;&gt;"LIBSETS_SETTYPE_BATTLEGROUND",IF(J195&lt;&gt;"LIBSETS_SETTYPE_SPECIAL",IF(AE195&lt;&gt;"",VLOOKUP(AE195,'ESO zone constants'!$E$2:$L$4999,8,FALSE),""),""),"")</f>
        <v/>
      </c>
      <c r="AH195" s="3" t="str">
        <f>IF(J195&lt;&gt;"LIBSETS_SETTYPE_BATTLEGROUND",IF(J195&lt;&gt;"LIBSETS_SETTYPE_SPECIAL",IF(AI195&lt;&gt;"",VLOOKUP(AI195,'ESO zone constants'!$E$2:$L$4999,8,FALSE),""),""),"")</f>
        <v/>
      </c>
      <c r="AL195" s="3" t="str">
        <f>IF(J195&lt;&gt;"LIBSETS_SETTYPE_BATTLEGROUND",IF(J195&lt;&gt;"LIBSETS_SETTYPE_SPECIAL",IF(AM195&lt;&gt;"",VLOOKUP(AM195,'ESO zone constants'!$E$2:$L$4999,8,FALSE),""),""),"")</f>
        <v/>
      </c>
      <c r="AP195" s="3" t="str">
        <f>IF(J195&lt;&gt;"LIBSETS_SETTYPE_BATTLEGROUND",IF(J195&lt;&gt;"LIBSETS_SETTYPE_SPECIAL",IF(AQ195&lt;&gt;"",VLOOKUP(AQ195,'ESO zone constants'!$E$2:$L$4999,8,FALSE),""),""),"")</f>
        <v/>
      </c>
      <c r="AT195" s="25" t="str">
        <f t="shared" si="17"/>
        <v>[400] = {wayshrines={-1,-1,-1,}, dlcId=DLC_BASE_GAME</v>
      </c>
      <c r="AU195" s="25" t="str">
        <f t="shared" si="18"/>
        <v>, zoneIds={1055}, veteran=false</v>
      </c>
      <c r="AV195" s="25" t="str">
        <f t="shared" ref="AV195:AV205" si="20">IF(I195&lt;&gt;"Not in the game (anymore)",IF(A195&lt;&gt;"",", setType="&amp;J195,"")&amp;IF(M195="true",", multiTrialSet=true","")&amp;IF(I195&lt;&gt;"Not in the game (anymore)",IF(V195&lt;&gt;"",", dropMechanic="&amp;V195&amp;IF(V195="LIBSETS_DROP_MECHANIC_MONSTER_NAME",", dropMechanicNames={" &amp; IF(W195&lt;&gt;"","['en']='"&amp;W195&amp;"'","") &amp; IF(X195&lt;&gt;"",", ['de']='" &amp; X195&amp;"'","") &amp; "}",""),""))&amp;"},","")</f>
        <v>, setType=LIBSETS_SETTYPE_DUNGEON},</v>
      </c>
      <c r="AW195" s="25" t="str">
        <f t="shared" si="19"/>
        <v xml:space="preserve"> --Blood Moon / Blutmond   [March of Sacrifices]</v>
      </c>
    </row>
    <row r="196" spans="1:49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6"/>
        <v>401</v>
      </c>
      <c r="J196" s="8" t="s">
        <v>4250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W196"/>
      <c r="X196"/>
      <c r="Y196" s="3" t="str">
        <f>IF(J196&lt;&gt;"LIBSETS_SETTYPE_BATTLEGROUND",IF(J196&lt;&gt;"LIBSETS_SETTYPE_SPECIAL",IF(Z196&lt;&gt;"",VLOOKUP(Z196,'ESO zone constants'!$E$2:$L$4999,8,FALSE),""),""),"")</f>
        <v/>
      </c>
      <c r="AA196"/>
      <c r="AB196"/>
      <c r="AC196"/>
      <c r="AD196" s="3" t="str">
        <f>IF(J196&lt;&gt;"LIBSETS_SETTYPE_BATTLEGROUND",IF(J196&lt;&gt;"LIBSETS_SETTYPE_SPECIAL",IF(AE196&lt;&gt;"",VLOOKUP(AE196,'ESO zone constants'!$E$2:$L$4999,8,FALSE),""),""),"")</f>
        <v/>
      </c>
      <c r="AH196" s="3" t="str">
        <f>IF(J196&lt;&gt;"LIBSETS_SETTYPE_BATTLEGROUND",IF(J196&lt;&gt;"LIBSETS_SETTYPE_SPECIAL",IF(AI196&lt;&gt;"",VLOOKUP(AI196,'ESO zone constants'!$E$2:$L$4999,8,FALSE),""),""),"")</f>
        <v/>
      </c>
      <c r="AL196" s="3" t="str">
        <f>IF(J196&lt;&gt;"LIBSETS_SETTYPE_BATTLEGROUND",IF(J196&lt;&gt;"LIBSETS_SETTYPE_SPECIAL",IF(AM196&lt;&gt;"",VLOOKUP(AM196,'ESO zone constants'!$E$2:$L$4999,8,FALSE),""),""),"")</f>
        <v/>
      </c>
      <c r="AP196" s="3" t="str">
        <f>IF(J196&lt;&gt;"LIBSETS_SETTYPE_BATTLEGROUND",IF(J196&lt;&gt;"LIBSETS_SETTYPE_SPECIAL",IF(AQ196&lt;&gt;"",VLOOKUP(AQ196,'ESO zone constants'!$E$2:$L$4999,8,FALSE),""),""),"")</f>
        <v/>
      </c>
      <c r="AT196" s="25" t="str">
        <f t="shared" si="17"/>
        <v>[401] = {wayshrines={-1,-1,-1,}, dlcId=DLC_BASE_GAME</v>
      </c>
      <c r="AU196" s="25" t="str">
        <f t="shared" si="18"/>
        <v>, zoneIds={1055}, veteran=false</v>
      </c>
      <c r="AV196" s="25" t="str">
        <f t="shared" si="20"/>
        <v>, setType=LIBSETS_SETTYPE_DUNGEON},</v>
      </c>
      <c r="AW196" s="25" t="str">
        <f t="shared" si="19"/>
        <v xml:space="preserve"> --Haven of Ursus / Zuflucht von Ursus   [March of Sacrifices]</v>
      </c>
    </row>
    <row r="197" spans="1:49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6"/>
        <v>402</v>
      </c>
      <c r="J197" s="8" t="s">
        <v>4250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W197"/>
      <c r="X197"/>
      <c r="Y197" s="3" t="str">
        <f>IF(J197&lt;&gt;"LIBSETS_SETTYPE_BATTLEGROUND",IF(J197&lt;&gt;"LIBSETS_SETTYPE_SPECIAL",IF(Z197&lt;&gt;"",VLOOKUP(Z197,'ESO zone constants'!$E$2:$L$4999,8,FALSE),""),""),"")</f>
        <v/>
      </c>
      <c r="AA197"/>
      <c r="AB197"/>
      <c r="AC197"/>
      <c r="AD197" s="3" t="str">
        <f>IF(J197&lt;&gt;"LIBSETS_SETTYPE_BATTLEGROUND",IF(J197&lt;&gt;"LIBSETS_SETTYPE_SPECIAL",IF(AE197&lt;&gt;"",VLOOKUP(AE197,'ESO zone constants'!$E$2:$L$4999,8,FALSE),""),""),"")</f>
        <v/>
      </c>
      <c r="AH197" s="3" t="str">
        <f>IF(J197&lt;&gt;"LIBSETS_SETTYPE_BATTLEGROUND",IF(J197&lt;&gt;"LIBSETS_SETTYPE_SPECIAL",IF(AI197&lt;&gt;"",VLOOKUP(AI197,'ESO zone constants'!$E$2:$L$4999,8,FALSE),""),""),"")</f>
        <v/>
      </c>
      <c r="AL197" s="3" t="str">
        <f>IF(J197&lt;&gt;"LIBSETS_SETTYPE_BATTLEGROUND",IF(J197&lt;&gt;"LIBSETS_SETTYPE_SPECIAL",IF(AM197&lt;&gt;"",VLOOKUP(AM197,'ESO zone constants'!$E$2:$L$4999,8,FALSE),""),""),"")</f>
        <v/>
      </c>
      <c r="AP197" s="3" t="str">
        <f>IF(J197&lt;&gt;"LIBSETS_SETTYPE_BATTLEGROUND",IF(J197&lt;&gt;"LIBSETS_SETTYPE_SPECIAL",IF(AQ197&lt;&gt;"",VLOOKUP(AQ197,'ESO zone constants'!$E$2:$L$4999,8,FALSE),""),""),"")</f>
        <v/>
      </c>
      <c r="AT197" s="25" t="str">
        <f t="shared" si="17"/>
        <v>[402] = {wayshrines={-1,-1,-1,}, dlcId=DLC_BASE_GAME</v>
      </c>
      <c r="AU197" s="25" t="str">
        <f t="shared" si="18"/>
        <v>, zoneIds={1052}, veteran=false</v>
      </c>
      <c r="AV197" s="25" t="str">
        <f t="shared" si="20"/>
        <v>, setType=LIBSETS_SETTYPE_DUNGEON},</v>
      </c>
      <c r="AW197" s="25" t="str">
        <f t="shared" si="19"/>
        <v xml:space="preserve"> --Moon Hunter / Mondjäger   [Moon Hunter Keep]</v>
      </c>
    </row>
    <row r="198" spans="1:49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6"/>
        <v>403</v>
      </c>
      <c r="J198" s="8" t="s">
        <v>4250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W198"/>
      <c r="X198"/>
      <c r="Y198" s="3" t="str">
        <f>IF(J198&lt;&gt;"LIBSETS_SETTYPE_BATTLEGROUND",IF(J198&lt;&gt;"LIBSETS_SETTYPE_SPECIAL",IF(Z198&lt;&gt;"",VLOOKUP(Z198,'ESO zone constants'!$E$2:$L$4999,8,FALSE),""),""),"")</f>
        <v/>
      </c>
      <c r="AA198"/>
      <c r="AB198"/>
      <c r="AC198"/>
      <c r="AD198" s="3" t="str">
        <f>IF(J198&lt;&gt;"LIBSETS_SETTYPE_BATTLEGROUND",IF(J198&lt;&gt;"LIBSETS_SETTYPE_SPECIAL",IF(AE198&lt;&gt;"",VLOOKUP(AE198,'ESO zone constants'!$E$2:$L$4999,8,FALSE),""),""),"")</f>
        <v/>
      </c>
      <c r="AH198" s="3" t="str">
        <f>IF(J198&lt;&gt;"LIBSETS_SETTYPE_BATTLEGROUND",IF(J198&lt;&gt;"LIBSETS_SETTYPE_SPECIAL",IF(AI198&lt;&gt;"",VLOOKUP(AI198,'ESO zone constants'!$E$2:$L$4999,8,FALSE),""),""),"")</f>
        <v/>
      </c>
      <c r="AL198" s="3" t="str">
        <f>IF(J198&lt;&gt;"LIBSETS_SETTYPE_BATTLEGROUND",IF(J198&lt;&gt;"LIBSETS_SETTYPE_SPECIAL",IF(AM198&lt;&gt;"",VLOOKUP(AM198,'ESO zone constants'!$E$2:$L$4999,8,FALSE),""),""),"")</f>
        <v/>
      </c>
      <c r="AP198" s="3" t="str">
        <f>IF(J198&lt;&gt;"LIBSETS_SETTYPE_BATTLEGROUND",IF(J198&lt;&gt;"LIBSETS_SETTYPE_SPECIAL",IF(AQ198&lt;&gt;"",VLOOKUP(AQ198,'ESO zone constants'!$E$2:$L$4999,8,FALSE),""),""),"")</f>
        <v/>
      </c>
      <c r="AT198" s="25" t="str">
        <f t="shared" si="17"/>
        <v>[403] = {wayshrines={-1,-1,-1,}, dlcId=DLC_BASE_GAME</v>
      </c>
      <c r="AU198" s="25" t="str">
        <f t="shared" si="18"/>
        <v>, zoneIds={1052}, veteran=false</v>
      </c>
      <c r="AV198" s="25" t="str">
        <f t="shared" si="20"/>
        <v>, setType=LIBSETS_SETTYPE_DUNGEON},</v>
      </c>
      <c r="AW198" s="25" t="str">
        <f t="shared" si="19"/>
        <v xml:space="preserve"> --Savage Werewolf / Wilder Werwolf   [Moon Hunter Keep]</v>
      </c>
    </row>
    <row r="199" spans="1:49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6"/>
        <v>404</v>
      </c>
      <c r="J199" s="8" t="s">
        <v>4250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W199"/>
      <c r="X199"/>
      <c r="Y199" s="3" t="str">
        <f>IF(J199&lt;&gt;"LIBSETS_SETTYPE_BATTLEGROUND",IF(J199&lt;&gt;"LIBSETS_SETTYPE_SPECIAL",IF(Z199&lt;&gt;"",VLOOKUP(Z199,'ESO zone constants'!$E$2:$L$4999,8,FALSE),""),""),"")</f>
        <v/>
      </c>
      <c r="AA199"/>
      <c r="AB199"/>
      <c r="AC199"/>
      <c r="AD199" s="3" t="str">
        <f>IF(J199&lt;&gt;"LIBSETS_SETTYPE_BATTLEGROUND",IF(J199&lt;&gt;"LIBSETS_SETTYPE_SPECIAL",IF(AE199&lt;&gt;"",VLOOKUP(AE199,'ESO zone constants'!$E$2:$L$4999,8,FALSE),""),""),"")</f>
        <v/>
      </c>
      <c r="AH199" s="3" t="str">
        <f>IF(J199&lt;&gt;"LIBSETS_SETTYPE_BATTLEGROUND",IF(J199&lt;&gt;"LIBSETS_SETTYPE_SPECIAL",IF(AI199&lt;&gt;"",VLOOKUP(AI199,'ESO zone constants'!$E$2:$L$4999,8,FALSE),""),""),"")</f>
        <v/>
      </c>
      <c r="AL199" s="3" t="str">
        <f>IF(J199&lt;&gt;"LIBSETS_SETTYPE_BATTLEGROUND",IF(J199&lt;&gt;"LIBSETS_SETTYPE_SPECIAL",IF(AM199&lt;&gt;"",VLOOKUP(AM199,'ESO zone constants'!$E$2:$L$4999,8,FALSE),""),""),"")</f>
        <v/>
      </c>
      <c r="AP199" s="3" t="str">
        <f>IF(J199&lt;&gt;"LIBSETS_SETTYPE_BATTLEGROUND",IF(J199&lt;&gt;"LIBSETS_SETTYPE_SPECIAL",IF(AQ199&lt;&gt;"",VLOOKUP(AQ199,'ESO zone constants'!$E$2:$L$4999,8,FALSE),""),""),"")</f>
        <v/>
      </c>
      <c r="AT199" s="25" t="str">
        <f t="shared" si="17"/>
        <v>[404] = {wayshrines={-1,-1,-1,}, dlcId=DLC_BASE_GAME</v>
      </c>
      <c r="AU199" s="25" t="str">
        <f t="shared" si="18"/>
        <v>, zoneIds={1052}, veteran=false</v>
      </c>
      <c r="AV199" s="25" t="str">
        <f t="shared" si="20"/>
        <v>, setType=LIBSETS_SETTYPE_DUNGEON},</v>
      </c>
      <c r="AW199" s="25" t="str">
        <f t="shared" si="19"/>
        <v xml:space="preserve"> --Jailer's Tenacity / Tenazität des Kerkermeisters   [Moon Hunter Keep]</v>
      </c>
    </row>
    <row r="200" spans="1:49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6"/>
        <v>429</v>
      </c>
      <c r="J200" s="8" t="s">
        <v>4250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W200"/>
      <c r="X200"/>
      <c r="Y200" s="3" t="str">
        <f>IF(J200&lt;&gt;"LIBSETS_SETTYPE_BATTLEGROUND",IF(J200&lt;&gt;"LIBSETS_SETTYPE_SPECIAL",IF(Z200&lt;&gt;"",VLOOKUP(Z200,'ESO zone constants'!$E$2:$L$4999,8,FALSE),""),""),"")</f>
        <v/>
      </c>
      <c r="AA200"/>
      <c r="AB200"/>
      <c r="AC200"/>
      <c r="AD200" s="3" t="str">
        <f>IF(J200&lt;&gt;"LIBSETS_SETTYPE_BATTLEGROUND",IF(J200&lt;&gt;"LIBSETS_SETTYPE_SPECIAL",IF(AE200&lt;&gt;"",VLOOKUP(AE200,'ESO zone constants'!$E$2:$L$4999,8,FALSE),""),""),"")</f>
        <v/>
      </c>
      <c r="AH200" s="3" t="str">
        <f>IF(J200&lt;&gt;"LIBSETS_SETTYPE_BATTLEGROUND",IF(J200&lt;&gt;"LIBSETS_SETTYPE_SPECIAL",IF(AI200&lt;&gt;"",VLOOKUP(AI200,'ESO zone constants'!$E$2:$L$4999,8,FALSE),""),""),"")</f>
        <v/>
      </c>
      <c r="AL200" s="3" t="str">
        <f>IF(J200&lt;&gt;"LIBSETS_SETTYPE_BATTLEGROUND",IF(J200&lt;&gt;"LIBSETS_SETTYPE_SPECIAL",IF(AM200&lt;&gt;"",VLOOKUP(AM200,'ESO zone constants'!$E$2:$L$4999,8,FALSE),""),""),"")</f>
        <v/>
      </c>
      <c r="AP200" s="3" t="str">
        <f>IF(J200&lt;&gt;"LIBSETS_SETTYPE_BATTLEGROUND",IF(J200&lt;&gt;"LIBSETS_SETTYPE_SPECIAL",IF(AQ200&lt;&gt;"",VLOOKUP(AQ200,'ESO zone constants'!$E$2:$L$4999,8,FALSE),""),""),"")</f>
        <v/>
      </c>
      <c r="AT200" s="25" t="str">
        <f t="shared" si="17"/>
        <v>[429] = {wayshrines={-1,-1,-1,}, dlcId=DLC_BASE_GAME</v>
      </c>
      <c r="AU200" s="25" t="str">
        <f t="shared" si="18"/>
        <v>, zoneIds={1080}, veteran=false</v>
      </c>
      <c r="AV200" s="25" t="str">
        <f t="shared" si="20"/>
        <v>, setType=LIBSETS_SETTYPE_DUNGEON},</v>
      </c>
      <c r="AW200" s="25" t="str">
        <f t="shared" si="19"/>
        <v xml:space="preserve"> --Mighty Glacier / Mächtiger Gletscher   [Frostvault]</v>
      </c>
    </row>
    <row r="201" spans="1:49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6"/>
        <v>430</v>
      </c>
      <c r="J201" s="8" t="s">
        <v>4250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W201"/>
      <c r="X201"/>
      <c r="Y201" s="3" t="str">
        <f>IF(J201&lt;&gt;"LIBSETS_SETTYPE_BATTLEGROUND",IF(J201&lt;&gt;"LIBSETS_SETTYPE_SPECIAL",IF(Z201&lt;&gt;"",VLOOKUP(Z201,'ESO zone constants'!$E$2:$L$4999,8,FALSE),""),""),"")</f>
        <v/>
      </c>
      <c r="AA201"/>
      <c r="AB201"/>
      <c r="AC201"/>
      <c r="AD201" s="3" t="str">
        <f>IF(J201&lt;&gt;"LIBSETS_SETTYPE_BATTLEGROUND",IF(J201&lt;&gt;"LIBSETS_SETTYPE_SPECIAL",IF(AE201&lt;&gt;"",VLOOKUP(AE201,'ESO zone constants'!$E$2:$L$4999,8,FALSE),""),""),"")</f>
        <v/>
      </c>
      <c r="AH201" s="3" t="str">
        <f>IF(J201&lt;&gt;"LIBSETS_SETTYPE_BATTLEGROUND",IF(J201&lt;&gt;"LIBSETS_SETTYPE_SPECIAL",IF(AI201&lt;&gt;"",VLOOKUP(AI201,'ESO zone constants'!$E$2:$L$4999,8,FALSE),""),""),"")</f>
        <v/>
      </c>
      <c r="AL201" s="3" t="str">
        <f>IF(J201&lt;&gt;"LIBSETS_SETTYPE_BATTLEGROUND",IF(J201&lt;&gt;"LIBSETS_SETTYPE_SPECIAL",IF(AM201&lt;&gt;"",VLOOKUP(AM201,'ESO zone constants'!$E$2:$L$4999,8,FALSE),""),""),"")</f>
        <v/>
      </c>
      <c r="AP201" s="3" t="str">
        <f>IF(J201&lt;&gt;"LIBSETS_SETTYPE_BATTLEGROUND",IF(J201&lt;&gt;"LIBSETS_SETTYPE_SPECIAL",IF(AQ201&lt;&gt;"",VLOOKUP(AQ201,'ESO zone constants'!$E$2:$L$4999,8,FALSE),""),""),"")</f>
        <v/>
      </c>
      <c r="AT201" s="25" t="str">
        <f t="shared" si="17"/>
        <v>[430] = {wayshrines={-1,-1,-1,}, dlcId=DLC_BASE_GAME</v>
      </c>
      <c r="AU201" s="25" t="str">
        <f t="shared" si="18"/>
        <v>, zoneIds={1080}, veteran=false</v>
      </c>
      <c r="AV201" s="25" t="str">
        <f t="shared" si="20"/>
        <v>, setType=LIBSETS_SETTYPE_DUNGEON},</v>
      </c>
      <c r="AW201" s="25" t="str">
        <f t="shared" si="19"/>
        <v xml:space="preserve"> --Tzogvin's Warband / Tzogvins Kriegstrupp   [Frostvault]</v>
      </c>
    </row>
    <row r="202" spans="1:49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6"/>
        <v>431</v>
      </c>
      <c r="J202" s="8" t="s">
        <v>4250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W202"/>
      <c r="X202"/>
      <c r="Y202" s="3" t="str">
        <f>IF(J202&lt;&gt;"LIBSETS_SETTYPE_BATTLEGROUND",IF(J202&lt;&gt;"LIBSETS_SETTYPE_SPECIAL",IF(Z202&lt;&gt;"",VLOOKUP(Z202,'ESO zone constants'!$E$2:$L$4999,8,FALSE),""),""),"")</f>
        <v/>
      </c>
      <c r="AA202"/>
      <c r="AB202"/>
      <c r="AC202"/>
      <c r="AD202" s="3" t="str">
        <f>IF(J202&lt;&gt;"LIBSETS_SETTYPE_BATTLEGROUND",IF(J202&lt;&gt;"LIBSETS_SETTYPE_SPECIAL",IF(AE202&lt;&gt;"",VLOOKUP(AE202,'ESO zone constants'!$E$2:$L$4999,8,FALSE),""),""),"")</f>
        <v/>
      </c>
      <c r="AH202" s="3" t="str">
        <f>IF(J202&lt;&gt;"LIBSETS_SETTYPE_BATTLEGROUND",IF(J202&lt;&gt;"LIBSETS_SETTYPE_SPECIAL",IF(AI202&lt;&gt;"",VLOOKUP(AI202,'ESO zone constants'!$E$2:$L$4999,8,FALSE),""),""),"")</f>
        <v/>
      </c>
      <c r="AL202" s="3" t="str">
        <f>IF(J202&lt;&gt;"LIBSETS_SETTYPE_BATTLEGROUND",IF(J202&lt;&gt;"LIBSETS_SETTYPE_SPECIAL",IF(AM202&lt;&gt;"",VLOOKUP(AM202,'ESO zone constants'!$E$2:$L$4999,8,FALSE),""),""),"")</f>
        <v/>
      </c>
      <c r="AP202" s="3" t="str">
        <f>IF(J202&lt;&gt;"LIBSETS_SETTYPE_BATTLEGROUND",IF(J202&lt;&gt;"LIBSETS_SETTYPE_SPECIAL",IF(AQ202&lt;&gt;"",VLOOKUP(AQ202,'ESO zone constants'!$E$2:$L$4999,8,FALSE),""),""),"")</f>
        <v/>
      </c>
      <c r="AT202" s="25" t="str">
        <f t="shared" si="17"/>
        <v>[431] = {wayshrines={-1,-1,-1,}, dlcId=DLC_BASE_GAME</v>
      </c>
      <c r="AU202" s="25" t="str">
        <f t="shared" si="18"/>
        <v>, zoneIds={1080}, veteran=false</v>
      </c>
      <c r="AV202" s="25" t="str">
        <f t="shared" si="20"/>
        <v>, setType=LIBSETS_SETTYPE_DUNGEON},</v>
      </c>
      <c r="AW202" s="25" t="str">
        <f t="shared" si="19"/>
        <v xml:space="preserve"> --Icy Conjuror / Eisiger Anrufer   [Frostvault]</v>
      </c>
    </row>
    <row r="203" spans="1:49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6"/>
        <v>433</v>
      </c>
      <c r="J203" s="8" t="s">
        <v>4250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W203"/>
      <c r="X203"/>
      <c r="Y203" s="3" t="str">
        <f>IF(J203&lt;&gt;"LIBSETS_SETTYPE_BATTLEGROUND",IF(J203&lt;&gt;"LIBSETS_SETTYPE_SPECIAL",IF(Z203&lt;&gt;"",VLOOKUP(Z203,'ESO zone constants'!$E$2:$L$4999,8,FALSE),""),""),"")</f>
        <v/>
      </c>
      <c r="AA203"/>
      <c r="AB203"/>
      <c r="AC203"/>
      <c r="AD203" s="3" t="str">
        <f>IF(J203&lt;&gt;"LIBSETS_SETTYPE_BATTLEGROUND",IF(J203&lt;&gt;"LIBSETS_SETTYPE_SPECIAL",IF(AE203&lt;&gt;"",VLOOKUP(AE203,'ESO zone constants'!$E$2:$L$4999,8,FALSE),""),""),"")</f>
        <v/>
      </c>
      <c r="AH203" s="3" t="str">
        <f>IF(J203&lt;&gt;"LIBSETS_SETTYPE_BATTLEGROUND",IF(J203&lt;&gt;"LIBSETS_SETTYPE_SPECIAL",IF(AI203&lt;&gt;"",VLOOKUP(AI203,'ESO zone constants'!$E$2:$L$4999,8,FALSE),""),""),"")</f>
        <v/>
      </c>
      <c r="AL203" s="3" t="str">
        <f>IF(J203&lt;&gt;"LIBSETS_SETTYPE_BATTLEGROUND",IF(J203&lt;&gt;"LIBSETS_SETTYPE_SPECIAL",IF(AM203&lt;&gt;"",VLOOKUP(AM203,'ESO zone constants'!$E$2:$L$4999,8,FALSE),""),""),"")</f>
        <v/>
      </c>
      <c r="AP203" s="3" t="str">
        <f>IF(J203&lt;&gt;"LIBSETS_SETTYPE_BATTLEGROUND",IF(J203&lt;&gt;"LIBSETS_SETTYPE_SPECIAL",IF(AQ203&lt;&gt;"",VLOOKUP(AQ203,'ESO zone constants'!$E$2:$L$4999,8,FALSE),""),""),"")</f>
        <v/>
      </c>
      <c r="AT203" s="25" t="str">
        <f t="shared" si="17"/>
        <v>[433] = {wayshrines={-1,-1,-1,}, dlcId=DLC_DARK_BROTHERHOOD</v>
      </c>
      <c r="AU203" s="25" t="str">
        <f t="shared" si="18"/>
        <v>, zoneIds={1081}, veteran=false</v>
      </c>
      <c r="AV203" s="25" t="str">
        <f t="shared" si="20"/>
        <v>, setType=LIBSETS_SETTYPE_DUNGEON},</v>
      </c>
      <c r="AW203" s="25" t="str">
        <f t="shared" si="19"/>
        <v xml:space="preserve"> --Frozen Watcher / Gefrorener Beobachter   [Depths of Malatar]</v>
      </c>
    </row>
    <row r="204" spans="1:49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6"/>
        <v>434</v>
      </c>
      <c r="J204" s="8" t="s">
        <v>4250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W204"/>
      <c r="X204"/>
      <c r="Y204" s="3" t="str">
        <f>IF(J204&lt;&gt;"LIBSETS_SETTYPE_BATTLEGROUND",IF(J204&lt;&gt;"LIBSETS_SETTYPE_SPECIAL",IF(Z204&lt;&gt;"",VLOOKUP(Z204,'ESO zone constants'!$E$2:$L$4999,8,FALSE),""),""),"")</f>
        <v/>
      </c>
      <c r="AA204"/>
      <c r="AB204"/>
      <c r="AC204"/>
      <c r="AD204" s="3" t="str">
        <f>IF(J204&lt;&gt;"LIBSETS_SETTYPE_BATTLEGROUND",IF(J204&lt;&gt;"LIBSETS_SETTYPE_SPECIAL",IF(AE204&lt;&gt;"",VLOOKUP(AE204,'ESO zone constants'!$E$2:$L$4999,8,FALSE),""),""),"")</f>
        <v/>
      </c>
      <c r="AH204" s="3" t="str">
        <f>IF(J204&lt;&gt;"LIBSETS_SETTYPE_BATTLEGROUND",IF(J204&lt;&gt;"LIBSETS_SETTYPE_SPECIAL",IF(AI204&lt;&gt;"",VLOOKUP(AI204,'ESO zone constants'!$E$2:$L$4999,8,FALSE),""),""),"")</f>
        <v/>
      </c>
      <c r="AL204" s="3" t="str">
        <f>IF(J204&lt;&gt;"LIBSETS_SETTYPE_BATTLEGROUND",IF(J204&lt;&gt;"LIBSETS_SETTYPE_SPECIAL",IF(AM204&lt;&gt;"",VLOOKUP(AM204,'ESO zone constants'!$E$2:$L$4999,8,FALSE),""),""),"")</f>
        <v/>
      </c>
      <c r="AP204" s="3" t="str">
        <f>IF(J204&lt;&gt;"LIBSETS_SETTYPE_BATTLEGROUND",IF(J204&lt;&gt;"LIBSETS_SETTYPE_SPECIAL",IF(AQ204&lt;&gt;"",VLOOKUP(AQ204,'ESO zone constants'!$E$2:$L$4999,8,FALSE),""),""),"")</f>
        <v/>
      </c>
      <c r="AT204" s="25" t="str">
        <f t="shared" si="17"/>
        <v>[434] = {wayshrines={-1,-1,-1,}, dlcId=DLC_DARK_BROTHERHOOD</v>
      </c>
      <c r="AU204" s="25" t="str">
        <f t="shared" si="18"/>
        <v>, zoneIds={1081}, veteran=false</v>
      </c>
      <c r="AV204" s="25" t="str">
        <f t="shared" si="20"/>
        <v>, setType=LIBSETS_SETTYPE_DUNGEON},</v>
      </c>
      <c r="AW204" s="25" t="str">
        <f t="shared" si="19"/>
        <v xml:space="preserve"> --Scavenging Demise / Ausbeutender Niedergang   [Depths of Malatar]</v>
      </c>
    </row>
    <row r="205" spans="1:49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6"/>
        <v>435</v>
      </c>
      <c r="J205" s="8" t="s">
        <v>4250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W205"/>
      <c r="X205"/>
      <c r="Y205" s="3" t="str">
        <f>IF(J205&lt;&gt;"LIBSETS_SETTYPE_BATTLEGROUND",IF(J205&lt;&gt;"LIBSETS_SETTYPE_SPECIAL",IF(Z205&lt;&gt;"",VLOOKUP(Z205,'ESO zone constants'!$E$2:$L$4999,8,FALSE),""),""),"")</f>
        <v/>
      </c>
      <c r="AA205"/>
      <c r="AB205"/>
      <c r="AC205"/>
      <c r="AD205" s="3" t="str">
        <f>IF(J205&lt;&gt;"LIBSETS_SETTYPE_BATTLEGROUND",IF(J205&lt;&gt;"LIBSETS_SETTYPE_SPECIAL",IF(AE205&lt;&gt;"",VLOOKUP(AE205,'ESO zone constants'!$E$2:$L$4999,8,FALSE),""),""),"")</f>
        <v/>
      </c>
      <c r="AH205" s="3" t="str">
        <f>IF(J205&lt;&gt;"LIBSETS_SETTYPE_BATTLEGROUND",IF(J205&lt;&gt;"LIBSETS_SETTYPE_SPECIAL",IF(AI205&lt;&gt;"",VLOOKUP(AI205,'ESO zone constants'!$E$2:$L$4999,8,FALSE),""),""),"")</f>
        <v/>
      </c>
      <c r="AL205" s="3" t="str">
        <f>IF(J205&lt;&gt;"LIBSETS_SETTYPE_BATTLEGROUND",IF(J205&lt;&gt;"LIBSETS_SETTYPE_SPECIAL",IF(AM205&lt;&gt;"",VLOOKUP(AM205,'ESO zone constants'!$E$2:$L$4999,8,FALSE),""),""),"")</f>
        <v/>
      </c>
      <c r="AP205" s="3" t="str">
        <f>IF(J205&lt;&gt;"LIBSETS_SETTYPE_BATTLEGROUND",IF(J205&lt;&gt;"LIBSETS_SETTYPE_SPECIAL",IF(AQ205&lt;&gt;"",VLOOKUP(AQ205,'ESO zone constants'!$E$2:$L$4999,8,FALSE),""),""),"")</f>
        <v/>
      </c>
      <c r="AT205" s="25" t="str">
        <f t="shared" si="17"/>
        <v>[435] = {wayshrines={-1,-1,-1,}, dlcId=DLC_DARK_BROTHERHOOD</v>
      </c>
      <c r="AU205" s="25" t="str">
        <f t="shared" si="18"/>
        <v>, zoneIds={1081}, veteran=false</v>
      </c>
      <c r="AV205" s="25" t="str">
        <f t="shared" si="20"/>
        <v>, setType=LIBSETS_SETTYPE_DUNGEON},</v>
      </c>
      <c r="AW205" s="25" t="str">
        <f t="shared" si="19"/>
        <v xml:space="preserve"> --Auroran's Thunder / Donner des Auroraners   [Depths of Malatar]</v>
      </c>
    </row>
    <row r="206" spans="1:49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6"/>
        <v>162</v>
      </c>
      <c r="J206" s="8" t="s">
        <v>4252</v>
      </c>
      <c r="K206">
        <v>2</v>
      </c>
      <c r="L206" t="s">
        <v>4239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s="43" t="s">
        <v>4357</v>
      </c>
      <c r="W206" t="s">
        <v>24</v>
      </c>
      <c r="X206"/>
      <c r="Y206" s="3" t="str">
        <f>IF(J206&lt;&gt;"LIBSETS_SETTYPE_BATTLEGROUND",IF(J206&lt;&gt;"LIBSETS_SETTYPE_SPECIAL",IF(Z206&lt;&gt;"",VLOOKUP(Z206,'ESO zone constants'!$E$2:$L$4999,8,FALSE),""),""),"")</f>
        <v/>
      </c>
      <c r="AA206"/>
      <c r="AB206"/>
      <c r="AC206"/>
      <c r="AD206" s="3" t="str">
        <f>IF(J206&lt;&gt;"LIBSETS_SETTYPE_BATTLEGROUND",IF(J206&lt;&gt;"LIBSETS_SETTYPE_SPECIAL",IF(AE206&lt;&gt;"",VLOOKUP(AE206,'ESO zone constants'!$E$2:$L$4999,8,FALSE),""),""),"")</f>
        <v/>
      </c>
      <c r="AH206" s="3" t="str">
        <f>IF(J206&lt;&gt;"LIBSETS_SETTYPE_BATTLEGROUND",IF(J206&lt;&gt;"LIBSETS_SETTYPE_SPECIAL",IF(AI206&lt;&gt;"",VLOOKUP(AI206,'ESO zone constants'!$E$2:$L$4999,8,FALSE),""),""),"")</f>
        <v/>
      </c>
      <c r="AL206" s="3" t="str">
        <f>IF(J206&lt;&gt;"LIBSETS_SETTYPE_BATTLEGROUND",IF(J206&lt;&gt;"LIBSETS_SETTYPE_SPECIAL",IF(AM206&lt;&gt;"",VLOOKUP(AM206,'ESO zone constants'!$E$2:$L$4999,8,FALSE),""),""),"")</f>
        <v/>
      </c>
      <c r="AP206" s="3" t="str">
        <f>IF(J206&lt;&gt;"LIBSETS_SETTYPE_BATTLEGROUND",IF(J206&lt;&gt;"LIBSETS_SETTYPE_SPECIAL",IF(AQ206&lt;&gt;"",VLOOKUP(AQ206,'ESO zone constants'!$E$2:$L$4999,8,FALSE),""),""),"")</f>
        <v/>
      </c>
      <c r="AT206" s="25" t="str">
        <f t="shared" si="17"/>
        <v>[162] = {wayshrines={-1,-1,-1,}, dlcId=DLC_BASE_GAME</v>
      </c>
      <c r="AU206" s="25" t="str">
        <f t="shared" si="18"/>
        <v>, zoneIds={934}, veteran={[EQUIP_TYPE_HEAD]=true, [EQUIP_TYPE_SHOULDERS]=false}</v>
      </c>
      <c r="AV206" s="25" t="str">
        <f>IF(I206&lt;&gt;"Not in the game (anymore)",IF(A206&lt;&gt;"",", setType="&amp;J206,"")&amp;IF(M206="true",", multiTrialSet=true","")&amp;IF(I206&lt;&gt;"Not in the game (anymore)",IF(V206&lt;&gt;"",", dropMechanic="&amp;V206&amp;IF(V206="LIBSETS_DROP_MECHANIC_MONSTER_NAME",", dropMechanicNames={" &amp; IF(W206&lt;&gt;"","['en']='"&amp;W206&amp;"'","") &amp; IF(X206&lt;&gt;"",", ['de']='" &amp; X206&amp;"'","") &amp; "}",""),""))&amp;"},","")</f>
        <v>, setType=LIBSETS_SETTYPE_MONSTER, dropMechanic=LIBSETS_DROP_MECHANIC_MONSTER_NAME, dropMechanicNames={['en']='Spawn of Mephala'}},</v>
      </c>
      <c r="AW206" s="25" t="str">
        <f t="shared" si="19"/>
        <v xml:space="preserve"> --Spawn of Mephala / Mephalas Brut   [Fungal Grotto II]</v>
      </c>
    </row>
    <row r="207" spans="1:49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6"/>
        <v>163</v>
      </c>
      <c r="J207" s="8" t="s">
        <v>4252</v>
      </c>
      <c r="K207">
        <v>2</v>
      </c>
      <c r="L207" t="s">
        <v>4239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s="43" t="s">
        <v>4357</v>
      </c>
      <c r="W207" t="s">
        <v>2511</v>
      </c>
      <c r="X207"/>
      <c r="Y207" s="3" t="str">
        <f>IF(J207&lt;&gt;"LIBSETS_SETTYPE_BATTLEGROUND",IF(J207&lt;&gt;"LIBSETS_SETTYPE_SPECIAL",IF(Z207&lt;&gt;"",VLOOKUP(Z207,'ESO zone constants'!$E$2:$L$4999,8,FALSE),""),""),"")</f>
        <v/>
      </c>
      <c r="AA207"/>
      <c r="AB207"/>
      <c r="AC207"/>
      <c r="AD207" s="3" t="str">
        <f>IF(J207&lt;&gt;"LIBSETS_SETTYPE_BATTLEGROUND",IF(J207&lt;&gt;"LIBSETS_SETTYPE_SPECIAL",IF(AE207&lt;&gt;"",VLOOKUP(AE207,'ESO zone constants'!$E$2:$L$4999,8,FALSE),""),""),"")</f>
        <v/>
      </c>
      <c r="AH207" s="3" t="str">
        <f>IF(J207&lt;&gt;"LIBSETS_SETTYPE_BATTLEGROUND",IF(J207&lt;&gt;"LIBSETS_SETTYPE_SPECIAL",IF(AI207&lt;&gt;"",VLOOKUP(AI207,'ESO zone constants'!$E$2:$L$4999,8,FALSE),""),""),"")</f>
        <v/>
      </c>
      <c r="AL207" s="3" t="str">
        <f>IF(J207&lt;&gt;"LIBSETS_SETTYPE_BATTLEGROUND",IF(J207&lt;&gt;"LIBSETS_SETTYPE_SPECIAL",IF(AM207&lt;&gt;"",VLOOKUP(AM207,'ESO zone constants'!$E$2:$L$4999,8,FALSE),""),""),"")</f>
        <v/>
      </c>
      <c r="AP207" s="3" t="str">
        <f>IF(J207&lt;&gt;"LIBSETS_SETTYPE_BATTLEGROUND",IF(J207&lt;&gt;"LIBSETS_SETTYPE_SPECIAL",IF(AQ207&lt;&gt;"",VLOOKUP(AQ207,'ESO zone constants'!$E$2:$L$4999,8,FALSE),""),""),"")</f>
        <v/>
      </c>
      <c r="AT207" s="25" t="str">
        <f t="shared" si="17"/>
        <v>[163] = {wayshrines={-1,-1,-1,}, dlcId=DLC_BASE_GAME</v>
      </c>
      <c r="AU207" s="25" t="str">
        <f t="shared" si="18"/>
        <v>, zoneIds={936}, veteran={[EQUIP_TYPE_HEAD]=true, [EQUIP_TYPE_SHOULDERS]=false}</v>
      </c>
      <c r="AV207" s="25" t="str">
        <f t="shared" ref="AV207:AV270" si="21">IF(I207&lt;&gt;"Not in the game (anymore)",IF(A207&lt;&gt;"",", setType="&amp;J207,"")&amp;IF(M207="true",", multiTrialSet=true","")&amp;IF(I207&lt;&gt;"Not in the game (anymore)",IF(V207&lt;&gt;"",", dropMechanic="&amp;V207&amp;IF(V207="LIBSETS_DROP_MECHANIC_MONSTER_NAME",", dropMechanicNames={" &amp; IF(W207&lt;&gt;"","['en']='"&amp;W207&amp;"'","") &amp; IF(X207&lt;&gt;"",", ['de']='" &amp; X207&amp;"'","") &amp; "}",""),""))&amp;"},","")</f>
        <v>, setType=LIBSETS_SETTYPE_MONSTER, dropMechanic=LIBSETS_DROP_MECHANIC_MONSTER_NAME, dropMechanicNames={['en']='Vorenor Winterbourne'}},</v>
      </c>
      <c r="AW207" s="25" t="str">
        <f t="shared" si="19"/>
        <v xml:space="preserve"> --Blood Spawn / Blutbrut   [Spindleclutch II]</v>
      </c>
    </row>
    <row r="208" spans="1:49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6"/>
        <v>164</v>
      </c>
      <c r="J208" s="8" t="s">
        <v>4252</v>
      </c>
      <c r="K208">
        <v>3</v>
      </c>
      <c r="L208" t="s">
        <v>4239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s="43" t="s">
        <v>4357</v>
      </c>
      <c r="W208" t="s">
        <v>4358</v>
      </c>
      <c r="X208"/>
      <c r="Y208" s="3" t="str">
        <f>IF(J208&lt;&gt;"LIBSETS_SETTYPE_BATTLEGROUND",IF(J208&lt;&gt;"LIBSETS_SETTYPE_SPECIAL",IF(Z208&lt;&gt;"",VLOOKUP(Z208,'ESO zone constants'!$E$2:$L$4999,8,FALSE),""),""),"")</f>
        <v/>
      </c>
      <c r="AA208"/>
      <c r="AB208"/>
      <c r="AC208"/>
      <c r="AD208" s="3" t="str">
        <f>IF(J208&lt;&gt;"LIBSETS_SETTYPE_BATTLEGROUND",IF(J208&lt;&gt;"LIBSETS_SETTYPE_SPECIAL",IF(AE208&lt;&gt;"",VLOOKUP(AE208,'ESO zone constants'!$E$2:$L$4999,8,FALSE),""),""),"")</f>
        <v/>
      </c>
      <c r="AH208" s="3" t="str">
        <f>IF(J208&lt;&gt;"LIBSETS_SETTYPE_BATTLEGROUND",IF(J208&lt;&gt;"LIBSETS_SETTYPE_SPECIAL",IF(AI208&lt;&gt;"",VLOOKUP(AI208,'ESO zone constants'!$E$2:$L$4999,8,FALSE),""),""),"")</f>
        <v/>
      </c>
      <c r="AL208" s="3" t="str">
        <f>IF(J208&lt;&gt;"LIBSETS_SETTYPE_BATTLEGROUND",IF(J208&lt;&gt;"LIBSETS_SETTYPE_SPECIAL",IF(AM208&lt;&gt;"",VLOOKUP(AM208,'ESO zone constants'!$E$2:$L$4999,8,FALSE),""),""),"")</f>
        <v/>
      </c>
      <c r="AP208" s="3" t="str">
        <f>IF(J208&lt;&gt;"LIBSETS_SETTYPE_BATTLEGROUND",IF(J208&lt;&gt;"LIBSETS_SETTYPE_SPECIAL",IF(AQ208&lt;&gt;"",VLOOKUP(AQ208,'ESO zone constants'!$E$2:$L$4999,8,FALSE),""),""),"")</f>
        <v/>
      </c>
      <c r="AT208" s="25" t="str">
        <f t="shared" si="17"/>
        <v>[164] = {wayshrines={-1,-1,-1,}, dlcId=DLC_IMPERIAL_CITY</v>
      </c>
      <c r="AU208" s="25" t="str">
        <f t="shared" si="18"/>
        <v>, zoneIds={678}, veteran={[EQUIP_TYPE_HEAD]=true, [EQUIP_TYPE_SHOULDERS]=false}</v>
      </c>
      <c r="AV208" s="25" t="str">
        <f t="shared" si="21"/>
        <v>, setType=LIBSETS_SETTYPE_MONSTER, dropMechanic=LIBSETS_DROP_MECHANIC_MONSTER_NAME, dropMechanicNames={['en']='Lord Warden Dusk'}},</v>
      </c>
      <c r="AW208" s="25" t="str">
        <f t="shared" si="19"/>
        <v xml:space="preserve"> --Lord Warden / Hochwärter   [Imperial City Prison]</v>
      </c>
    </row>
    <row r="209" spans="1:49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6"/>
        <v>165</v>
      </c>
      <c r="J209" s="8" t="s">
        <v>4252</v>
      </c>
      <c r="K209">
        <v>2</v>
      </c>
      <c r="L209" t="s">
        <v>4239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s="43" t="s">
        <v>4357</v>
      </c>
      <c r="W209" t="s">
        <v>2518</v>
      </c>
      <c r="X209"/>
      <c r="Y209" s="3" t="str">
        <f>IF(J209&lt;&gt;"LIBSETS_SETTYPE_BATTLEGROUND",IF(J209&lt;&gt;"LIBSETS_SETTYPE_SPECIAL",IF(Z209&lt;&gt;"",VLOOKUP(Z209,'ESO zone constants'!$E$2:$L$4999,8,FALSE),""),""),"")</f>
        <v/>
      </c>
      <c r="AA209"/>
      <c r="AB209"/>
      <c r="AC209"/>
      <c r="AD209" s="3" t="str">
        <f>IF(J209&lt;&gt;"LIBSETS_SETTYPE_BATTLEGROUND",IF(J209&lt;&gt;"LIBSETS_SETTYPE_SPECIAL",IF(AE209&lt;&gt;"",VLOOKUP(AE209,'ESO zone constants'!$E$2:$L$4999,8,FALSE),""),""),"")</f>
        <v/>
      </c>
      <c r="AH209" s="3" t="str">
        <f>IF(J209&lt;&gt;"LIBSETS_SETTYPE_BATTLEGROUND",IF(J209&lt;&gt;"LIBSETS_SETTYPE_SPECIAL",IF(AI209&lt;&gt;"",VLOOKUP(AI209,'ESO zone constants'!$E$2:$L$4999,8,FALSE),""),""),"")</f>
        <v/>
      </c>
      <c r="AL209" s="3" t="str">
        <f>IF(J209&lt;&gt;"LIBSETS_SETTYPE_BATTLEGROUND",IF(J209&lt;&gt;"LIBSETS_SETTYPE_SPECIAL",IF(AM209&lt;&gt;"",VLOOKUP(AM209,'ESO zone constants'!$E$2:$L$4999,8,FALSE),""),""),"")</f>
        <v/>
      </c>
      <c r="AP209" s="3" t="str">
        <f>IF(J209&lt;&gt;"LIBSETS_SETTYPE_BATTLEGROUND",IF(J209&lt;&gt;"LIBSETS_SETTYPE_SPECIAL",IF(AQ209&lt;&gt;"",VLOOKUP(AQ209,'ESO zone constants'!$E$2:$L$4999,8,FALSE),""),""),"")</f>
        <v/>
      </c>
      <c r="AT209" s="25" t="str">
        <f t="shared" si="17"/>
        <v>[165] = {wayshrines={-1,-1,-1,}, dlcId=DLC_BASE_GAME</v>
      </c>
      <c r="AU209" s="25" t="str">
        <f t="shared" si="18"/>
        <v>, zoneIds={933}, veteran={[EQUIP_TYPE_HEAD]=true, [EQUIP_TYPE_SHOULDERS]=false}</v>
      </c>
      <c r="AV209" s="25" t="str">
        <f t="shared" si="21"/>
        <v>, setType=LIBSETS_SETTYPE_MONSTER, dropMechanic=LIBSETS_DROP_MECHANIC_MONSTER_NAME, dropMechanicNames={['en']='Allene Pellingare or Varaine Pellingare'}},</v>
      </c>
      <c r="AW209" s="25" t="str">
        <f t="shared" si="19"/>
        <v xml:space="preserve"> --Scourge Harvester / Geißelernter   [Wayrest Sewers II]</v>
      </c>
    </row>
    <row r="210" spans="1:49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6"/>
        <v>166</v>
      </c>
      <c r="J210" s="8" t="s">
        <v>4252</v>
      </c>
      <c r="K210">
        <v>2</v>
      </c>
      <c r="L210" t="s">
        <v>4239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43" t="s">
        <v>4357</v>
      </c>
      <c r="W210" s="28" t="s">
        <v>2513</v>
      </c>
      <c r="X210"/>
      <c r="Y210" s="3" t="str">
        <f>IF(J210&lt;&gt;"LIBSETS_SETTYPE_BATTLEGROUND",IF(J210&lt;&gt;"LIBSETS_SETTYPE_SPECIAL",IF(Z210&lt;&gt;"",VLOOKUP(Z210,'ESO zone constants'!$E$2:$L$4999,8,FALSE),""),""),"")</f>
        <v/>
      </c>
      <c r="AA210"/>
      <c r="AB210" s="28"/>
      <c r="AC210"/>
      <c r="AD210" s="3" t="str">
        <f>IF(J210&lt;&gt;"LIBSETS_SETTYPE_BATTLEGROUND",IF(J210&lt;&gt;"LIBSETS_SETTYPE_SPECIAL",IF(AE210&lt;&gt;"",VLOOKUP(AE210,'ESO zone constants'!$E$2:$L$4999,8,FALSE),""),""),"")</f>
        <v/>
      </c>
      <c r="AF210" s="28"/>
      <c r="AH210" s="3" t="str">
        <f>IF(J210&lt;&gt;"LIBSETS_SETTYPE_BATTLEGROUND",IF(J210&lt;&gt;"LIBSETS_SETTYPE_SPECIAL",IF(AI210&lt;&gt;"",VLOOKUP(AI210,'ESO zone constants'!$E$2:$L$4999,8,FALSE),""),""),"")</f>
        <v/>
      </c>
      <c r="AL210" s="3" t="str">
        <f>IF(J210&lt;&gt;"LIBSETS_SETTYPE_BATTLEGROUND",IF(J210&lt;&gt;"LIBSETS_SETTYPE_SPECIAL",IF(AM210&lt;&gt;"",VLOOKUP(AM210,'ESO zone constants'!$E$2:$L$4999,8,FALSE),""),""),"")</f>
        <v/>
      </c>
      <c r="AP210" s="3" t="str">
        <f>IF(J210&lt;&gt;"LIBSETS_SETTYPE_BATTLEGROUND",IF(J210&lt;&gt;"LIBSETS_SETTYPE_SPECIAL",IF(AQ210&lt;&gt;"",VLOOKUP(AQ210,'ESO zone constants'!$E$2:$L$4999,8,FALSE),""),""),"")</f>
        <v/>
      </c>
      <c r="AT210" s="25" t="str">
        <f t="shared" si="17"/>
        <v>[166] = {wayshrines={-1,-1,-1,}, dlcId=DLC_BASE_GAME</v>
      </c>
      <c r="AU210" s="25" t="str">
        <f t="shared" si="18"/>
        <v>, zoneIds={930}, veteran={[EQUIP_TYPE_HEAD]=true, [EQUIP_TYPE_SHOULDERS]=false}</v>
      </c>
      <c r="AV210" s="25" t="str">
        <f t="shared" si="21"/>
        <v>, setType=LIBSETS_SETTYPE_MONSTER, dropMechanic=LIBSETS_DROP_MECHANIC_MONSTER_NAME, dropMechanicNames={['en']='The Engine Guardian'}},</v>
      </c>
      <c r="AW210" s="25" t="str">
        <f t="shared" si="19"/>
        <v xml:space="preserve"> --Engine Guardian / Maschinenwächter   [Darkshade Caverns II]</v>
      </c>
    </row>
    <row r="211" spans="1:49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6"/>
        <v>167</v>
      </c>
      <c r="J211" s="8" t="s">
        <v>4252</v>
      </c>
      <c r="K211">
        <v>2</v>
      </c>
      <c r="L211" t="s">
        <v>4239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s="43" t="s">
        <v>4357</v>
      </c>
      <c r="W211" t="s">
        <v>4359</v>
      </c>
      <c r="X211"/>
      <c r="Y211" s="3" t="str">
        <f>IF(J211&lt;&gt;"LIBSETS_SETTYPE_BATTLEGROUND",IF(J211&lt;&gt;"LIBSETS_SETTYPE_SPECIAL",IF(Z211&lt;&gt;"",VLOOKUP(Z211,'ESO zone constants'!$E$2:$L$4999,8,FALSE),""),""),"")</f>
        <v/>
      </c>
      <c r="AA211"/>
      <c r="AB211"/>
      <c r="AC211"/>
      <c r="AD211" s="3" t="str">
        <f>IF(J211&lt;&gt;"LIBSETS_SETTYPE_BATTLEGROUND",IF(J211&lt;&gt;"LIBSETS_SETTYPE_SPECIAL",IF(AE211&lt;&gt;"",VLOOKUP(AE211,'ESO zone constants'!$E$2:$L$4999,8,FALSE),""),""),"")</f>
        <v/>
      </c>
      <c r="AH211" s="3" t="str">
        <f>IF(J211&lt;&gt;"LIBSETS_SETTYPE_BATTLEGROUND",IF(J211&lt;&gt;"LIBSETS_SETTYPE_SPECIAL",IF(AI211&lt;&gt;"",VLOOKUP(AI211,'ESO zone constants'!$E$2:$L$4999,8,FALSE),""),""),"")</f>
        <v/>
      </c>
      <c r="AL211" s="3" t="str">
        <f>IF(J211&lt;&gt;"LIBSETS_SETTYPE_BATTLEGROUND",IF(J211&lt;&gt;"LIBSETS_SETTYPE_SPECIAL",IF(AM211&lt;&gt;"",VLOOKUP(AM211,'ESO zone constants'!$E$2:$L$4999,8,FALSE),""),""),"")</f>
        <v/>
      </c>
      <c r="AP211" s="3" t="str">
        <f>IF(J211&lt;&gt;"LIBSETS_SETTYPE_BATTLEGROUND",IF(J211&lt;&gt;"LIBSETS_SETTYPE_SPECIAL",IF(AQ211&lt;&gt;"",VLOOKUP(AQ211,'ESO zone constants'!$E$2:$L$4999,8,FALSE),""),""),"")</f>
        <v/>
      </c>
      <c r="AT211" s="25" t="str">
        <f t="shared" si="17"/>
        <v>[167] = {wayshrines={-1,-1,-1,}, dlcId=DLC_BASE_GAME</v>
      </c>
      <c r="AU211" s="25" t="str">
        <f t="shared" si="18"/>
        <v>, zoneIds={931}, veteran={[EQUIP_TYPE_HEAD]=true, [EQUIP_TYPE_SHOULDERS]=false}</v>
      </c>
      <c r="AV211" s="25" t="str">
        <f t="shared" si="21"/>
        <v>, setType=LIBSETS_SETTYPE_MONSTER, dropMechanic=LIBSETS_DROP_MECHANIC_MONSTER_NAME, dropMechanicNames={['en']='Bogdan the Nightflame'}},</v>
      </c>
      <c r="AW211" s="25" t="str">
        <f t="shared" si="19"/>
        <v xml:space="preserve"> --Nightflame / Nachtflamme   [Elden Hollow II]</v>
      </c>
    </row>
    <row r="212" spans="1:49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6"/>
        <v>168</v>
      </c>
      <c r="J212" s="8" t="s">
        <v>4252</v>
      </c>
      <c r="K212">
        <v>1</v>
      </c>
      <c r="L212" t="s">
        <v>4239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s="43" t="s">
        <v>4357</v>
      </c>
      <c r="W212" t="s">
        <v>4373</v>
      </c>
      <c r="X212"/>
      <c r="Y212" s="3" t="str">
        <f>IF(J212&lt;&gt;"LIBSETS_SETTYPE_BATTLEGROUND",IF(J212&lt;&gt;"LIBSETS_SETTYPE_SPECIAL",IF(Z212&lt;&gt;"",VLOOKUP(Z212,'ESO zone constants'!$E$2:$L$4999,8,FALSE),""),""),"")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constants'!$E$2:$L$4999,8,FALSE),""),""),"")</f>
        <v/>
      </c>
      <c r="AH212" s="3" t="str">
        <f>IF(J212&lt;&gt;"LIBSETS_SETTYPE_BATTLEGROUND",IF(J212&lt;&gt;"LIBSETS_SETTYPE_SPECIAL",IF(AI212&lt;&gt;"",VLOOKUP(AI212,'ESO zone constants'!$E$2:$L$4999,8,FALSE),""),""),"")</f>
        <v/>
      </c>
      <c r="AL212" s="3" t="str">
        <f>IF(J212&lt;&gt;"LIBSETS_SETTYPE_BATTLEGROUND",IF(J212&lt;&gt;"LIBSETS_SETTYPE_SPECIAL",IF(AM212&lt;&gt;"",VLOOKUP(AM212,'ESO zone constants'!$E$2:$L$4999,8,FALSE),""),""),"")</f>
        <v/>
      </c>
      <c r="AP212" s="3" t="str">
        <f>IF(J212&lt;&gt;"LIBSETS_SETTYPE_BATTLEGROUND",IF(J212&lt;&gt;"LIBSETS_SETTYPE_SPECIAL",IF(AQ212&lt;&gt;"",VLOOKUP(AQ212,'ESO zone constants'!$E$2:$L$4999,8,FALSE),""),""),"")</f>
        <v/>
      </c>
      <c r="AT212" s="25" t="str">
        <f t="shared" si="17"/>
        <v>[168] = {wayshrines={-1,-1,-1,}, dlcId=DLC_BASE_GAME</v>
      </c>
      <c r="AU212" s="25" t="str">
        <f t="shared" si="18"/>
        <v>, zoneIds={932}, veteran={[EQUIP_TYPE_HEAD]=true, [EQUIP_TYPE_SHOULDERS]=false}</v>
      </c>
      <c r="AV212" s="25" t="str">
        <f t="shared" si="21"/>
        <v>, setType=LIBSETS_SETTYPE_MONSTER, dropMechanic=LIBSETS_DROP_MECHANIC_MONSTER_NAME, dropMechanicNames={['en']='Nerien\'eth'}},</v>
      </c>
      <c r="AW212" s="25" t="str">
        <f t="shared" si="19"/>
        <v xml:space="preserve"> --Nerien'eth / Nerien'eth   [Crypt of Hearts II]</v>
      </c>
    </row>
    <row r="213" spans="1:49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6"/>
        <v>169</v>
      </c>
      <c r="J213" s="8" t="s">
        <v>4252</v>
      </c>
      <c r="K213">
        <v>1</v>
      </c>
      <c r="L213" t="s">
        <v>4239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s="43" t="s">
        <v>4357</v>
      </c>
      <c r="W213" t="s">
        <v>31</v>
      </c>
      <c r="X213"/>
      <c r="Y213" s="3" t="str">
        <f>IF(J213&lt;&gt;"LIBSETS_SETTYPE_BATTLEGROUND",IF(J213&lt;&gt;"LIBSETS_SETTYPE_SPECIAL",IF(Z213&lt;&gt;"",VLOOKUP(Z213,'ESO zone constants'!$E$2:$L$4999,8,FALSE),""),""),"")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constants'!$E$2:$L$4999,8,FALSE),""),""),"")</f>
        <v/>
      </c>
      <c r="AH213" s="3" t="str">
        <f>IF(J213&lt;&gt;"LIBSETS_SETTYPE_BATTLEGROUND",IF(J213&lt;&gt;"LIBSETS_SETTYPE_SPECIAL",IF(AI213&lt;&gt;"",VLOOKUP(AI213,'ESO zone constants'!$E$2:$L$4999,8,FALSE),""),""),"")</f>
        <v/>
      </c>
      <c r="AL213" s="3" t="str">
        <f>IF(J213&lt;&gt;"LIBSETS_SETTYPE_BATTLEGROUND",IF(J213&lt;&gt;"LIBSETS_SETTYPE_SPECIAL",IF(AM213&lt;&gt;"",VLOOKUP(AM213,'ESO zone constants'!$E$2:$L$4999,8,FALSE),""),""),"")</f>
        <v/>
      </c>
      <c r="AP213" s="3" t="str">
        <f>IF(J213&lt;&gt;"LIBSETS_SETTYPE_BATTLEGROUND",IF(J213&lt;&gt;"LIBSETS_SETTYPE_SPECIAL",IF(AQ213&lt;&gt;"",VLOOKUP(AQ213,'ESO zone constants'!$E$2:$L$4999,8,FALSE),""),""),"")</f>
        <v/>
      </c>
      <c r="AT213" s="25" t="str">
        <f t="shared" si="17"/>
        <v>[169] = {wayshrines={-1,-1,-1,}, dlcId=DLC_BASE_GAME</v>
      </c>
      <c r="AU213" s="25" t="str">
        <f t="shared" si="18"/>
        <v>, zoneIds={681}, veteran={[EQUIP_TYPE_HEAD]=true, [EQUIP_TYPE_SHOULDERS]=false}</v>
      </c>
      <c r="AV213" s="25" t="str">
        <f t="shared" si="21"/>
        <v>, setType=LIBSETS_SETTYPE_MONSTER, dropMechanic=LIBSETS_DROP_MECHANIC_MONSTER_NAME, dropMechanicNames={['en']='Valkyn Skoria'}},</v>
      </c>
      <c r="AW213" s="25" t="str">
        <f t="shared" si="19"/>
        <v xml:space="preserve"> --Valkyn Skoria / Valkyn Skoria   [City of Ash II]</v>
      </c>
    </row>
    <row r="214" spans="1:49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6"/>
        <v>170</v>
      </c>
      <c r="J214" s="8" t="s">
        <v>4252</v>
      </c>
      <c r="K214">
        <v>2</v>
      </c>
      <c r="L214" t="s">
        <v>4239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s="43" t="s">
        <v>4357</v>
      </c>
      <c r="W214" t="s">
        <v>2515</v>
      </c>
      <c r="X214"/>
      <c r="Y214" s="3" t="str">
        <f>IF(J214&lt;&gt;"LIBSETS_SETTYPE_BATTLEGROUND",IF(J214&lt;&gt;"LIBSETS_SETTYPE_SPECIAL",IF(Z214&lt;&gt;"",VLOOKUP(Z214,'ESO zone constants'!$E$2:$L$4999,8,FALSE),""),""),"")</f>
        <v/>
      </c>
      <c r="AA214"/>
      <c r="AB214"/>
      <c r="AC214"/>
      <c r="AD214" s="3" t="str">
        <f>IF(J214&lt;&gt;"LIBSETS_SETTYPE_BATTLEGROUND",IF(J214&lt;&gt;"LIBSETS_SETTYPE_SPECIAL",IF(AE214&lt;&gt;"",VLOOKUP(AE214,'ESO zone constants'!$E$2:$L$4999,8,FALSE),""),""),"")</f>
        <v/>
      </c>
      <c r="AH214" s="3" t="str">
        <f>IF(J214&lt;&gt;"LIBSETS_SETTYPE_BATTLEGROUND",IF(J214&lt;&gt;"LIBSETS_SETTYPE_SPECIAL",IF(AI214&lt;&gt;"",VLOOKUP(AI214,'ESO zone constants'!$E$2:$L$4999,8,FALSE),""),""),"")</f>
        <v/>
      </c>
      <c r="AL214" s="3" t="str">
        <f>IF(J214&lt;&gt;"LIBSETS_SETTYPE_BATTLEGROUND",IF(J214&lt;&gt;"LIBSETS_SETTYPE_SPECIAL",IF(AM214&lt;&gt;"",VLOOKUP(AM214,'ESO zone constants'!$E$2:$L$4999,8,FALSE),""),""),"")</f>
        <v/>
      </c>
      <c r="AP214" s="3" t="str">
        <f>IF(J214&lt;&gt;"LIBSETS_SETTYPE_BATTLEGROUND",IF(J214&lt;&gt;"LIBSETS_SETTYPE_SPECIAL",IF(AQ214&lt;&gt;"",VLOOKUP(AQ214,'ESO zone constants'!$E$2:$L$4999,8,FALSE),""),""),"")</f>
        <v/>
      </c>
      <c r="AT214" s="25" t="str">
        <f t="shared" si="17"/>
        <v>[170] = {wayshrines={-1,-1,-1,}, dlcId=DLC_BASE_GAME</v>
      </c>
      <c r="AU214" s="25" t="str">
        <f t="shared" si="18"/>
        <v>, zoneIds={935}, veteran={[EQUIP_TYPE_HEAD]=true, [EQUIP_TYPE_SHOULDERS]=false}</v>
      </c>
      <c r="AV214" s="25" t="str">
        <f t="shared" si="21"/>
        <v>, setType=LIBSETS_SETTYPE_MONSTER, dropMechanic=LIBSETS_DROP_MECHANIC_MONSTER_NAME, dropMechanicNames={['en']='High Kinlord Rilis'}},</v>
      </c>
      <c r="AW214" s="25" t="str">
        <f t="shared" si="19"/>
        <v xml:space="preserve"> --Maw of the Infernal / Schlund des Infernalen   [The Banished Cells II]</v>
      </c>
    </row>
    <row r="215" spans="1:49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6"/>
        <v>183</v>
      </c>
      <c r="J215" s="8" t="s">
        <v>4252</v>
      </c>
      <c r="K215">
        <v>3</v>
      </c>
      <c r="L215" t="s">
        <v>4239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s="43" t="s">
        <v>4357</v>
      </c>
      <c r="W215" t="s">
        <v>14</v>
      </c>
      <c r="X215"/>
      <c r="Y215" s="3" t="str">
        <f>IF(J215&lt;&gt;"LIBSETS_SETTYPE_BATTLEGROUND",IF(J215&lt;&gt;"LIBSETS_SETTYPE_SPECIAL",IF(Z215&lt;&gt;"",VLOOKUP(Z215,'ESO zone constants'!$E$2:$L$4999,8,FALSE),""),""),"")</f>
        <v/>
      </c>
      <c r="AA215"/>
      <c r="AB215"/>
      <c r="AC215"/>
      <c r="AD215" s="3" t="str">
        <f>IF(J215&lt;&gt;"LIBSETS_SETTYPE_BATTLEGROUND",IF(J215&lt;&gt;"LIBSETS_SETTYPE_SPECIAL",IF(AE215&lt;&gt;"",VLOOKUP(AE215,'ESO zone constants'!$E$2:$L$4999,8,FALSE),""),""),"")</f>
        <v/>
      </c>
      <c r="AH215" s="3" t="str">
        <f>IF(J215&lt;&gt;"LIBSETS_SETTYPE_BATTLEGROUND",IF(J215&lt;&gt;"LIBSETS_SETTYPE_SPECIAL",IF(AI215&lt;&gt;"",VLOOKUP(AI215,'ESO zone constants'!$E$2:$L$4999,8,FALSE),""),""),"")</f>
        <v/>
      </c>
      <c r="AL215" s="3" t="str">
        <f>IF(J215&lt;&gt;"LIBSETS_SETTYPE_BATTLEGROUND",IF(J215&lt;&gt;"LIBSETS_SETTYPE_SPECIAL",IF(AM215&lt;&gt;"",VLOOKUP(AM215,'ESO zone constants'!$E$2:$L$4999,8,FALSE),""),""),"")</f>
        <v/>
      </c>
      <c r="AP215" s="3" t="str">
        <f>IF(J215&lt;&gt;"LIBSETS_SETTYPE_BATTLEGROUND",IF(J215&lt;&gt;"LIBSETS_SETTYPE_SPECIAL",IF(AQ215&lt;&gt;"",VLOOKUP(AQ215,'ESO zone constants'!$E$2:$L$4999,8,FALSE),""),""),"")</f>
        <v/>
      </c>
      <c r="AT215" s="25" t="str">
        <f t="shared" si="17"/>
        <v>[183] = {wayshrines={-1,-1,-1,}, dlcId=DLC_IMPERIAL_CITY</v>
      </c>
      <c r="AU215" s="25" t="str">
        <f t="shared" si="18"/>
        <v>, zoneIds={688}, veteran={[EQUIP_TYPE_HEAD]=true, [EQUIP_TYPE_SHOULDERS]=false}</v>
      </c>
      <c r="AV215" s="25" t="str">
        <f t="shared" si="21"/>
        <v>, setType=LIBSETS_SETTYPE_MONSTER, dropMechanic=LIBSETS_DROP_MECHANIC_MONSTER_NAME, dropMechanicNames={['en']='Molag Kena'}},</v>
      </c>
      <c r="AW215" s="25" t="str">
        <f t="shared" si="19"/>
        <v xml:space="preserve"> --Molag Kena / Molag Kena   [White-Gold Tower]</v>
      </c>
    </row>
    <row r="216" spans="1:49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6"/>
        <v>256</v>
      </c>
      <c r="J216" s="8" t="s">
        <v>4252</v>
      </c>
      <c r="K216">
        <v>3</v>
      </c>
      <c r="L216" t="s">
        <v>4239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s="43" t="s">
        <v>4357</v>
      </c>
      <c r="W216" t="s">
        <v>2516</v>
      </c>
      <c r="X216"/>
      <c r="Y216" s="3" t="str">
        <f>IF(J216&lt;&gt;"LIBSETS_SETTYPE_BATTLEGROUND",IF(J216&lt;&gt;"LIBSETS_SETTYPE_SPECIAL",IF(Z216&lt;&gt;"",VLOOKUP(Z216,'ESO zone constants'!$E$2:$L$4999,8,FALSE),""),""),"")</f>
        <v/>
      </c>
      <c r="AA216"/>
      <c r="AB216"/>
      <c r="AC216"/>
      <c r="AD216" s="3" t="str">
        <f>IF(J216&lt;&gt;"LIBSETS_SETTYPE_BATTLEGROUND",IF(J216&lt;&gt;"LIBSETS_SETTYPE_SPECIAL",IF(AE216&lt;&gt;"",VLOOKUP(AE216,'ESO zone constants'!$E$2:$L$4999,8,FALSE),""),""),"")</f>
        <v/>
      </c>
      <c r="AH216" s="3" t="str">
        <f>IF(J216&lt;&gt;"LIBSETS_SETTYPE_BATTLEGROUND",IF(J216&lt;&gt;"LIBSETS_SETTYPE_SPECIAL",IF(AI216&lt;&gt;"",VLOOKUP(AI216,'ESO zone constants'!$E$2:$L$4999,8,FALSE),""),""),"")</f>
        <v/>
      </c>
      <c r="AL216" s="3" t="str">
        <f>IF(J216&lt;&gt;"LIBSETS_SETTYPE_BATTLEGROUND",IF(J216&lt;&gt;"LIBSETS_SETTYPE_SPECIAL",IF(AM216&lt;&gt;"",VLOOKUP(AM216,'ESO zone constants'!$E$2:$L$4999,8,FALSE),""),""),"")</f>
        <v/>
      </c>
      <c r="AP216" s="3" t="str">
        <f>IF(J216&lt;&gt;"LIBSETS_SETTYPE_BATTLEGROUND",IF(J216&lt;&gt;"LIBSETS_SETTYPE_SPECIAL",IF(AQ216&lt;&gt;"",VLOOKUP(AQ216,'ESO zone constants'!$E$2:$L$4999,8,FALSE),""),""),"")</f>
        <v/>
      </c>
      <c r="AT216" s="25" t="str">
        <f t="shared" si="17"/>
        <v>[256] = {wayshrines={-1,-1,-1,}, dlcId=DLC_BASE_GAME</v>
      </c>
      <c r="AU216" s="25" t="str">
        <f t="shared" si="18"/>
        <v>, zoneIds={843}, veteran={[EQUIP_TYPE_HEAD]=true, [EQUIP_TYPE_SHOULDERS]=false}</v>
      </c>
      <c r="AV216" s="25" t="str">
        <f t="shared" si="21"/>
        <v>, setType=LIBSETS_SETTYPE_MONSTER, dropMechanic=LIBSETS_DROP_MECHANIC_MONSTER_NAME, dropMechanicNames={['en']='Tree-Minder Na-Kesh'}},</v>
      </c>
      <c r="AW216" s="25" t="str">
        <f t="shared" si="19"/>
        <v xml:space="preserve"> --Mighty Chudan / Mächtiger Chudan   [Ruins of Mazzatun]</v>
      </c>
    </row>
    <row r="217" spans="1:49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6"/>
        <v>257</v>
      </c>
      <c r="J217" s="8" t="s">
        <v>4252</v>
      </c>
      <c r="K217">
        <v>3</v>
      </c>
      <c r="L217" t="s">
        <v>4239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s="43" t="s">
        <v>4357</v>
      </c>
      <c r="W217" t="s">
        <v>32</v>
      </c>
      <c r="X217"/>
      <c r="Y217" s="3" t="str">
        <f>IF(J217&lt;&gt;"LIBSETS_SETTYPE_BATTLEGROUND",IF(J217&lt;&gt;"LIBSETS_SETTYPE_SPECIAL",IF(Z217&lt;&gt;"",VLOOKUP(Z217,'ESO zone constants'!$E$2:$L$4999,8,FALSE),""),""),"")</f>
        <v/>
      </c>
      <c r="AA217"/>
      <c r="AB217"/>
      <c r="AC217"/>
      <c r="AD217" s="3" t="str">
        <f>IF(J217&lt;&gt;"LIBSETS_SETTYPE_BATTLEGROUND",IF(J217&lt;&gt;"LIBSETS_SETTYPE_SPECIAL",IF(AE217&lt;&gt;"",VLOOKUP(AE217,'ESO zone constants'!$E$2:$L$4999,8,FALSE),""),""),"")</f>
        <v/>
      </c>
      <c r="AH217" s="3" t="str">
        <f>IF(J217&lt;&gt;"LIBSETS_SETTYPE_BATTLEGROUND",IF(J217&lt;&gt;"LIBSETS_SETTYPE_SPECIAL",IF(AI217&lt;&gt;"",VLOOKUP(AI217,'ESO zone constants'!$E$2:$L$4999,8,FALSE),""),""),"")</f>
        <v/>
      </c>
      <c r="AL217" s="3" t="str">
        <f>IF(J217&lt;&gt;"LIBSETS_SETTYPE_BATTLEGROUND",IF(J217&lt;&gt;"LIBSETS_SETTYPE_SPECIAL",IF(AM217&lt;&gt;"",VLOOKUP(AM217,'ESO zone constants'!$E$2:$L$4999,8,FALSE),""),""),"")</f>
        <v/>
      </c>
      <c r="AP217" s="3" t="str">
        <f>IF(J217&lt;&gt;"LIBSETS_SETTYPE_BATTLEGROUND",IF(J217&lt;&gt;"LIBSETS_SETTYPE_SPECIAL",IF(AQ217&lt;&gt;"",VLOOKUP(AQ217,'ESO zone constants'!$E$2:$L$4999,8,FALSE),""),""),"")</f>
        <v/>
      </c>
      <c r="AT217" s="25" t="str">
        <f t="shared" si="17"/>
        <v>[257] = {wayshrines={-1,-1,-1,}, dlcId=DLC_BASE_GAME</v>
      </c>
      <c r="AU217" s="25" t="str">
        <f t="shared" si="18"/>
        <v>, zoneIds={848}, veteran={[EQUIP_TYPE_HEAD]=true, [EQUIP_TYPE_SHOULDERS]=false}</v>
      </c>
      <c r="AV217" s="25" t="str">
        <f t="shared" si="21"/>
        <v>, setType=LIBSETS_SETTYPE_MONSTER, dropMechanic=LIBSETS_DROP_MECHANIC_MONSTER_NAME, dropMechanicNames={['en']='Velidreth'}},</v>
      </c>
      <c r="AW217" s="25" t="str">
        <f t="shared" si="19"/>
        <v xml:space="preserve"> --Velidreth / Velidreth   [Cradle of Shadows]</v>
      </c>
    </row>
    <row r="218" spans="1:49" s="34" customFormat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0">
        <f t="shared" si="16"/>
        <v>264</v>
      </c>
      <c r="H218" s="15" t="s">
        <v>4240</v>
      </c>
      <c r="I218" s="15" t="s">
        <v>4237</v>
      </c>
      <c r="J218" s="33" t="s">
        <v>4252</v>
      </c>
      <c r="K218" s="15"/>
      <c r="L218" s="15" t="s">
        <v>4239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0"/>
      <c r="S218" s="15"/>
      <c r="T218" s="23"/>
      <c r="U218" s="3"/>
      <c r="V218" s="43"/>
      <c r="W218" s="15"/>
      <c r="X218" s="15"/>
      <c r="Y218" s="3" t="str">
        <f>IF(J218&lt;&gt;"LIBSETS_SETTYPE_BATTLEGROUND",IF(J218&lt;&gt;"LIBSETS_SETTYPE_SPECIAL",IF(Z218&lt;&gt;"",VLOOKUP(Z218,'ESO zone constants'!$E$2:$L$4999,8,FALSE),""),""),"")</f>
        <v/>
      </c>
      <c r="Z218" s="15"/>
      <c r="AA218" s="15"/>
      <c r="AD218" s="3" t="str">
        <f>IF(J218&lt;&gt;"LIBSETS_SETTYPE_BATTLEGROUND",IF(J218&lt;&gt;"LIBSETS_SETTYPE_SPECIAL",IF(AE218&lt;&gt;"",VLOOKUP(AE218,'ESO zone constants'!$E$2:$L$4999,8,FALSE),""),""),"")</f>
        <v/>
      </c>
      <c r="AE218" s="15"/>
      <c r="AH218" s="3" t="str">
        <f>IF(J218&lt;&gt;"LIBSETS_SETTYPE_BATTLEGROUND",IF(J218&lt;&gt;"LIBSETS_SETTYPE_SPECIAL",IF(AI218&lt;&gt;"",VLOOKUP(AI218,'ESO zone constants'!$E$2:$L$4999,8,FALSE),""),""),"")</f>
        <v/>
      </c>
      <c r="AI218" s="15"/>
      <c r="AL218" s="3" t="str">
        <f>IF(J218&lt;&gt;"LIBSETS_SETTYPE_BATTLEGROUND",IF(J218&lt;&gt;"LIBSETS_SETTYPE_SPECIAL",IF(AM218&lt;&gt;"",VLOOKUP(AM218,'ESO zone constants'!$E$2:$L$4999,8,FALSE),""),""),"")</f>
        <v/>
      </c>
      <c r="AM218" s="15"/>
      <c r="AP218" s="3" t="str">
        <f>IF(J218&lt;&gt;"LIBSETS_SETTYPE_BATTLEGROUND",IF(J218&lt;&gt;"LIBSETS_SETTYPE_SPECIAL",IF(AQ218&lt;&gt;"",VLOOKUP(AQ218,'ESO zone constants'!$E$2:$L$4999,8,FALSE),""),""),"")</f>
        <v/>
      </c>
      <c r="AQ218" s="15"/>
      <c r="AT218" s="25" t="str">
        <f t="shared" si="17"/>
        <v/>
      </c>
      <c r="AU218" s="35" t="str">
        <f t="shared" si="18"/>
        <v/>
      </c>
      <c r="AV218" s="25" t="str">
        <f t="shared" si="21"/>
        <v/>
      </c>
      <c r="AW218" s="35" t="str">
        <f t="shared" si="19"/>
        <v/>
      </c>
    </row>
    <row r="219" spans="1:49" s="15" customFormat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6"/>
        <v>265</v>
      </c>
      <c r="H219"/>
      <c r="I219"/>
      <c r="J219" s="8" t="s">
        <v>4252</v>
      </c>
      <c r="K219">
        <v>2</v>
      </c>
      <c r="L219" t="s">
        <v>4239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s="43" t="s">
        <v>4357</v>
      </c>
      <c r="W219" t="s">
        <v>2515</v>
      </c>
      <c r="X219"/>
      <c r="Y219" s="3" t="str">
        <f>IF(J219&lt;&gt;"LIBSETS_SETTYPE_BATTLEGROUND",IF(J219&lt;&gt;"LIBSETS_SETTYPE_SPECIAL",IF(Z219&lt;&gt;"",VLOOKUP(Z219,'ESO zone constants'!$E$2:$L$4999,8,FALSE),""),""),"")</f>
        <v/>
      </c>
      <c r="Z219"/>
      <c r="AA219"/>
      <c r="AB219"/>
      <c r="AC219"/>
      <c r="AD219" s="3" t="str">
        <f>IF(J219&lt;&gt;"LIBSETS_SETTYPE_BATTLEGROUND",IF(J219&lt;&gt;"LIBSETS_SETTYPE_SPECIAL",IF(AE219&lt;&gt;"",VLOOKUP(AE219,'ESO zone constants'!$E$2:$L$4999,8,FALSE),""),""),"")</f>
        <v/>
      </c>
      <c r="AE219"/>
      <c r="AF219"/>
      <c r="AG219"/>
      <c r="AH219" s="3" t="str">
        <f>IF(J219&lt;&gt;"LIBSETS_SETTYPE_BATTLEGROUND",IF(J219&lt;&gt;"LIBSETS_SETTYPE_SPECIAL",IF(AI219&lt;&gt;"",VLOOKUP(AI219,'ESO zone constants'!$E$2:$L$4999,8,FALSE),""),""),"")</f>
        <v/>
      </c>
      <c r="AI219"/>
      <c r="AJ219"/>
      <c r="AK219"/>
      <c r="AL219" s="3" t="str">
        <f>IF(J219&lt;&gt;"LIBSETS_SETTYPE_BATTLEGROUND",IF(J219&lt;&gt;"LIBSETS_SETTYPE_SPECIAL",IF(AM219&lt;&gt;"",VLOOKUP(AM219,'ESO zone constants'!$E$2:$L$4999,8,FALSE),""),""),"")</f>
        <v/>
      </c>
      <c r="AM219"/>
      <c r="AN219"/>
      <c r="AO219"/>
      <c r="AP219" s="3" t="str">
        <f>IF(J219&lt;&gt;"LIBSETS_SETTYPE_BATTLEGROUND",IF(J219&lt;&gt;"LIBSETS_SETTYPE_SPECIAL",IF(AQ219&lt;&gt;"",VLOOKUP(AQ219,'ESO zone constants'!$E$2:$L$4999,8,FALSE),""),""),"")</f>
        <v/>
      </c>
      <c r="AQ219"/>
      <c r="AR219"/>
      <c r="AS219"/>
      <c r="AT219" s="25" t="str">
        <f t="shared" si="17"/>
        <v>[265] = {wayshrines={-1,-1,-1,}, dlcId=DLC_BASE_GAME</v>
      </c>
      <c r="AU219" s="25" t="str">
        <f t="shared" si="18"/>
        <v>, zoneIds={380}, veteran={[EQUIP_TYPE_HEAD]=true, [EQUIP_TYPE_SHOULDERS]=false}</v>
      </c>
      <c r="AV219" s="25" t="str">
        <f t="shared" si="21"/>
        <v>, setType=LIBSETS_SETTYPE_MONSTER, dropMechanic=LIBSETS_DROP_MECHANIC_MONSTER_NAME, dropMechanicNames={['en']='High Kinlord Rilis'}},</v>
      </c>
      <c r="AW219" s="25" t="str">
        <f t="shared" si="19"/>
        <v xml:space="preserve"> --Shadowrend / Schattenriss   [The Banished Cells I]</v>
      </c>
    </row>
    <row r="220" spans="1:49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6"/>
        <v>266</v>
      </c>
      <c r="J220" s="8" t="s">
        <v>4252</v>
      </c>
      <c r="K220">
        <v>2</v>
      </c>
      <c r="L220" t="s">
        <v>4239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s="43" t="s">
        <v>4357</v>
      </c>
      <c r="W220" t="s">
        <v>4372</v>
      </c>
      <c r="X220"/>
      <c r="Y220" s="3" t="str">
        <f>IF(J220&lt;&gt;"LIBSETS_SETTYPE_BATTLEGROUND",IF(J220&lt;&gt;"LIBSETS_SETTYPE_SPECIAL",IF(Z220&lt;&gt;"",VLOOKUP(Z220,'ESO zone constants'!$E$2:$L$4999,8,FALSE),""),""),"")</f>
        <v/>
      </c>
      <c r="AA220"/>
      <c r="AB220"/>
      <c r="AC220"/>
      <c r="AD220" s="3" t="str">
        <f>IF(J220&lt;&gt;"LIBSETS_SETTYPE_BATTLEGROUND",IF(J220&lt;&gt;"LIBSETS_SETTYPE_SPECIAL",IF(AE220&lt;&gt;"",VLOOKUP(AE220,'ESO zone constants'!$E$2:$L$4999,8,FALSE),""),""),"")</f>
        <v/>
      </c>
      <c r="AH220" s="3" t="str">
        <f>IF(J220&lt;&gt;"LIBSETS_SETTYPE_BATTLEGROUND",IF(J220&lt;&gt;"LIBSETS_SETTYPE_SPECIAL",IF(AI220&lt;&gt;"",VLOOKUP(AI220,'ESO zone constants'!$E$2:$L$4999,8,FALSE),""),""),"")</f>
        <v/>
      </c>
      <c r="AL220" s="3" t="str">
        <f>IF(J220&lt;&gt;"LIBSETS_SETTYPE_BATTLEGROUND",IF(J220&lt;&gt;"LIBSETS_SETTYPE_SPECIAL",IF(AM220&lt;&gt;"",VLOOKUP(AM220,'ESO zone constants'!$E$2:$L$4999,8,FALSE),""),""),"")</f>
        <v/>
      </c>
      <c r="AP220" s="3" t="str">
        <f>IF(J220&lt;&gt;"LIBSETS_SETTYPE_BATTLEGROUND",IF(J220&lt;&gt;"LIBSETS_SETTYPE_SPECIAL",IF(AQ220&lt;&gt;"",VLOOKUP(AQ220,'ESO zone constants'!$E$2:$L$4999,8,FALSE),""),""),"")</f>
        <v/>
      </c>
      <c r="AT220" s="25" t="str">
        <f t="shared" si="17"/>
        <v>[266] = {wayshrines={-1,-1,-1,}, dlcId=DLC_BASE_GAME</v>
      </c>
      <c r="AU220" s="25" t="str">
        <f t="shared" si="18"/>
        <v>, zoneIds={283}, veteran={[EQUIP_TYPE_HEAD]=true, [EQUIP_TYPE_SHOULDERS]=false}</v>
      </c>
      <c r="AV220" s="25" t="str">
        <f t="shared" si="21"/>
        <v>, setType=LIBSETS_SETTYPE_MONSTER, dropMechanic=LIBSETS_DROP_MECHANIC_MONSTER_NAME, dropMechanicNames={['en']='Kra\'gh the Dreugh King'}},</v>
      </c>
      <c r="AW220" s="25" t="str">
        <f t="shared" si="19"/>
        <v xml:space="preserve"> --Kra'gh / Kra'gh   [Fungal Grotto I]</v>
      </c>
    </row>
    <row r="221" spans="1:49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6"/>
        <v>267</v>
      </c>
      <c r="J221" s="8" t="s">
        <v>4252</v>
      </c>
      <c r="K221">
        <v>2</v>
      </c>
      <c r="L221" t="s">
        <v>4239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s="43" t="s">
        <v>4357</v>
      </c>
      <c r="W221" t="s">
        <v>4360</v>
      </c>
      <c r="X221"/>
      <c r="Y221" s="3" t="str">
        <f>IF(J221&lt;&gt;"LIBSETS_SETTYPE_BATTLEGROUND",IF(J221&lt;&gt;"LIBSETS_SETTYPE_SPECIAL",IF(Z221&lt;&gt;"",VLOOKUP(Z221,'ESO zone constants'!$E$2:$L$4999,8,FALSE),""),""),"")</f>
        <v/>
      </c>
      <c r="AA221"/>
      <c r="AB221"/>
      <c r="AC221"/>
      <c r="AD221" s="3" t="str">
        <f>IF(J221&lt;&gt;"LIBSETS_SETTYPE_BATTLEGROUND",IF(J221&lt;&gt;"LIBSETS_SETTYPE_SPECIAL",IF(AE221&lt;&gt;"",VLOOKUP(AE221,'ESO zone constants'!$E$2:$L$4999,8,FALSE),""),""),"")</f>
        <v/>
      </c>
      <c r="AH221" s="3" t="str">
        <f>IF(J221&lt;&gt;"LIBSETS_SETTYPE_BATTLEGROUND",IF(J221&lt;&gt;"LIBSETS_SETTYPE_SPECIAL",IF(AI221&lt;&gt;"",VLOOKUP(AI221,'ESO zone constants'!$E$2:$L$4999,8,FALSE),""),""),"")</f>
        <v/>
      </c>
      <c r="AL221" s="3" t="str">
        <f>IF(J221&lt;&gt;"LIBSETS_SETTYPE_BATTLEGROUND",IF(J221&lt;&gt;"LIBSETS_SETTYPE_SPECIAL",IF(AM221&lt;&gt;"",VLOOKUP(AM221,'ESO zone constants'!$E$2:$L$4999,8,FALSE),""),""),"")</f>
        <v/>
      </c>
      <c r="AP221" s="3" t="str">
        <f>IF(J221&lt;&gt;"LIBSETS_SETTYPE_BATTLEGROUND",IF(J221&lt;&gt;"LIBSETS_SETTYPE_SPECIAL",IF(AQ221&lt;&gt;"",VLOOKUP(AQ221,'ESO zone constants'!$E$2:$L$4999,8,FALSE),""),""),"")</f>
        <v/>
      </c>
      <c r="AT221" s="25" t="str">
        <f t="shared" si="17"/>
        <v>[267] = {wayshrines={-1,-1,-1,}, dlcId=DLC_BASE_GAME</v>
      </c>
      <c r="AU221" s="25" t="str">
        <f t="shared" si="18"/>
        <v>, zoneIds={144}, veteran={[EQUIP_TYPE_HEAD]=true, [EQUIP_TYPE_SHOULDERS]=false}</v>
      </c>
      <c r="AV221" s="25" t="str">
        <f t="shared" si="21"/>
        <v>, setType=LIBSETS_SETTYPE_MONSTER, dropMechanic=LIBSETS_DROP_MECHANIC_MONSTER_NAME, dropMechanicNames={['en']='The Whisperer'}},</v>
      </c>
      <c r="AW221" s="25" t="str">
        <f t="shared" si="19"/>
        <v xml:space="preserve"> --Swarm Mother / Schwarmmutter   [Spindleclutch I]</v>
      </c>
    </row>
    <row r="222" spans="1:49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6"/>
        <v>268</v>
      </c>
      <c r="J222" s="8" t="s">
        <v>4252</v>
      </c>
      <c r="K222">
        <v>2</v>
      </c>
      <c r="L222" t="s">
        <v>4239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s="43" t="s">
        <v>4357</v>
      </c>
      <c r="W222" t="s">
        <v>21</v>
      </c>
      <c r="X222"/>
      <c r="Y222" s="3" t="str">
        <f>IF(J222&lt;&gt;"LIBSETS_SETTYPE_BATTLEGROUND",IF(J222&lt;&gt;"LIBSETS_SETTYPE_SPECIAL",IF(Z222&lt;&gt;"",VLOOKUP(Z222,'ESO zone constants'!$E$2:$L$4999,8,FALSE),""),""),"")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constants'!$E$2:$L$4999,8,FALSE),""),""),"")</f>
        <v/>
      </c>
      <c r="AH222" s="3" t="str">
        <f>IF(J222&lt;&gt;"LIBSETS_SETTYPE_BATTLEGROUND",IF(J222&lt;&gt;"LIBSETS_SETTYPE_SPECIAL",IF(AI222&lt;&gt;"",VLOOKUP(AI222,'ESO zone constants'!$E$2:$L$4999,8,FALSE),""),""),"")</f>
        <v/>
      </c>
      <c r="AL222" s="3" t="str">
        <f>IF(J222&lt;&gt;"LIBSETS_SETTYPE_BATTLEGROUND",IF(J222&lt;&gt;"LIBSETS_SETTYPE_SPECIAL",IF(AM222&lt;&gt;"",VLOOKUP(AM222,'ESO zone constants'!$E$2:$L$4999,8,FALSE),""),""),"")</f>
        <v/>
      </c>
      <c r="AP222" s="3" t="str">
        <f>IF(J222&lt;&gt;"LIBSETS_SETTYPE_BATTLEGROUND",IF(J222&lt;&gt;"LIBSETS_SETTYPE_SPECIAL",IF(AQ222&lt;&gt;"",VLOOKUP(AQ222,'ESO zone constants'!$E$2:$L$4999,8,FALSE),""),""),"")</f>
        <v/>
      </c>
      <c r="AT222" s="25" t="str">
        <f t="shared" si="17"/>
        <v>[268] = {wayshrines={-1,-1,-1,}, dlcId=DLC_BASE_GAME</v>
      </c>
      <c r="AU222" s="25" t="str">
        <f t="shared" si="18"/>
        <v>, zoneIds={63}, veteran={[EQUIP_TYPE_HEAD]=true, [EQUIP_TYPE_SHOULDERS]=false}</v>
      </c>
      <c r="AV222" s="25" t="str">
        <f t="shared" si="21"/>
        <v>, setType=LIBSETS_SETTYPE_MONSTER, dropMechanic=LIBSETS_DROP_MECHANIC_MONSTER_NAME, dropMechanicNames={['en']='Sentinel of Rkugamz'}},</v>
      </c>
      <c r="AW222" s="25" t="str">
        <f t="shared" si="19"/>
        <v xml:space="preserve"> --Sentinel of Rkugamz / Wachposten von Rkugamz   [Darkshade Caverns I]</v>
      </c>
    </row>
    <row r="223" spans="1:49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6"/>
        <v>269</v>
      </c>
      <c r="J223" s="8" t="s">
        <v>4252</v>
      </c>
      <c r="K223">
        <v>2</v>
      </c>
      <c r="L223" t="s">
        <v>4239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s="43" t="s">
        <v>4357</v>
      </c>
      <c r="W223" t="s">
        <v>4361</v>
      </c>
      <c r="X223"/>
      <c r="Y223" s="3" t="str">
        <f>IF(J223&lt;&gt;"LIBSETS_SETTYPE_BATTLEGROUND",IF(J223&lt;&gt;"LIBSETS_SETTYPE_SPECIAL",IF(Z223&lt;&gt;"",VLOOKUP(Z223,'ESO zone constants'!$E$2:$L$4999,8,FALSE),""),""),"")</f>
        <v/>
      </c>
      <c r="AA223"/>
      <c r="AB223"/>
      <c r="AC223"/>
      <c r="AD223" s="3" t="str">
        <f>IF(J223&lt;&gt;"LIBSETS_SETTYPE_BATTLEGROUND",IF(J223&lt;&gt;"LIBSETS_SETTYPE_SPECIAL",IF(AE223&lt;&gt;"",VLOOKUP(AE223,'ESO zone constants'!$E$2:$L$4999,8,FALSE),""),""),"")</f>
        <v/>
      </c>
      <c r="AH223" s="3" t="str">
        <f>IF(J223&lt;&gt;"LIBSETS_SETTYPE_BATTLEGROUND",IF(J223&lt;&gt;"LIBSETS_SETTYPE_SPECIAL",IF(AI223&lt;&gt;"",VLOOKUP(AI223,'ESO zone constants'!$E$2:$L$4999,8,FALSE),""),""),"")</f>
        <v/>
      </c>
      <c r="AL223" s="3" t="str">
        <f>IF(J223&lt;&gt;"LIBSETS_SETTYPE_BATTLEGROUND",IF(J223&lt;&gt;"LIBSETS_SETTYPE_SPECIAL",IF(AM223&lt;&gt;"",VLOOKUP(AM223,'ESO zone constants'!$E$2:$L$4999,8,FALSE),""),""),"")</f>
        <v/>
      </c>
      <c r="AP223" s="3" t="str">
        <f>IF(J223&lt;&gt;"LIBSETS_SETTYPE_BATTLEGROUND",IF(J223&lt;&gt;"LIBSETS_SETTYPE_SPECIAL",IF(AQ223&lt;&gt;"",VLOOKUP(AQ223,'ESO zone constants'!$E$2:$L$4999,8,FALSE),""),""),"")</f>
        <v/>
      </c>
      <c r="AT223" s="25" t="str">
        <f t="shared" si="17"/>
        <v>[269] = {wayshrines={-1,-1,-1,}, dlcId=DLC_BASE_GAME</v>
      </c>
      <c r="AU223" s="25" t="str">
        <f t="shared" si="18"/>
        <v>, zoneIds={126}, veteran={[EQUIP_TYPE_HEAD]=true, [EQUIP_TYPE_SHOULDERS]=false}</v>
      </c>
      <c r="AV223" s="25" t="str">
        <f t="shared" si="21"/>
        <v>, setType=LIBSETS_SETTYPE_MONSTER, dropMechanic=LIBSETS_DROP_MECHANIC_MONSTER_NAME, dropMechanicNames={['en']='Canonreeve Oraneth'}},</v>
      </c>
      <c r="AW223" s="25" t="str">
        <f t="shared" si="19"/>
        <v xml:space="preserve"> --Chokethorn / Würgedorn   [Elden Hollow I]</v>
      </c>
    </row>
    <row r="224" spans="1:49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6"/>
        <v>270</v>
      </c>
      <c r="J224" s="8" t="s">
        <v>4252</v>
      </c>
      <c r="K224">
        <v>2</v>
      </c>
      <c r="L224" t="s">
        <v>4239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s="43" t="s">
        <v>4357</v>
      </c>
      <c r="W224" t="s">
        <v>2518</v>
      </c>
      <c r="X224"/>
      <c r="Y224" s="3" t="str">
        <f>IF(J224&lt;&gt;"LIBSETS_SETTYPE_BATTLEGROUND",IF(J224&lt;&gt;"LIBSETS_SETTYPE_SPECIAL",IF(Z224&lt;&gt;"",VLOOKUP(Z224,'ESO zone constants'!$E$2:$L$4999,8,FALSE),""),""),"")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constants'!$E$2:$L$4999,8,FALSE),""),""),"")</f>
        <v/>
      </c>
      <c r="AH224" s="3" t="str">
        <f>IF(J224&lt;&gt;"LIBSETS_SETTYPE_BATTLEGROUND",IF(J224&lt;&gt;"LIBSETS_SETTYPE_SPECIAL",IF(AI224&lt;&gt;"",VLOOKUP(AI224,'ESO zone constants'!$E$2:$L$4999,8,FALSE),""),""),"")</f>
        <v/>
      </c>
      <c r="AL224" s="3" t="str">
        <f>IF(J224&lt;&gt;"LIBSETS_SETTYPE_BATTLEGROUND",IF(J224&lt;&gt;"LIBSETS_SETTYPE_SPECIAL",IF(AM224&lt;&gt;"",VLOOKUP(AM224,'ESO zone constants'!$E$2:$L$4999,8,FALSE),""),""),"")</f>
        <v/>
      </c>
      <c r="AP224" s="3" t="str">
        <f>IF(J224&lt;&gt;"LIBSETS_SETTYPE_BATTLEGROUND",IF(J224&lt;&gt;"LIBSETS_SETTYPE_SPECIAL",IF(AQ224&lt;&gt;"",VLOOKUP(AQ224,'ESO zone constants'!$E$2:$L$4999,8,FALSE),""),""),"")</f>
        <v/>
      </c>
      <c r="AT224" s="25" t="str">
        <f t="shared" si="17"/>
        <v>[270] = {wayshrines={-1,-1,-1,}, dlcId=DLC_BASE_GAME</v>
      </c>
      <c r="AU224" s="25" t="str">
        <f t="shared" si="18"/>
        <v>, zoneIds={146}, veteran={[EQUIP_TYPE_HEAD]=true, [EQUIP_TYPE_SHOULDERS]=false}</v>
      </c>
      <c r="AV224" s="25" t="str">
        <f t="shared" si="21"/>
        <v>, setType=LIBSETS_SETTYPE_MONSTER, dropMechanic=LIBSETS_DROP_MECHANIC_MONSTER_NAME, dropMechanicNames={['en']='Allene Pellingare or Varaine Pellingare'}},</v>
      </c>
      <c r="AW224" s="25" t="str">
        <f t="shared" si="19"/>
        <v xml:space="preserve"> --Slimecraw / Schleimkropf   [Wayrest Sewers I]</v>
      </c>
    </row>
    <row r="225" spans="1:49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6"/>
        <v>271</v>
      </c>
      <c r="J225" s="8" t="s">
        <v>4252</v>
      </c>
      <c r="K225">
        <v>1</v>
      </c>
      <c r="L225" t="s">
        <v>4239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s="43" t="s">
        <v>4357</v>
      </c>
      <c r="W225" t="s">
        <v>4362</v>
      </c>
      <c r="X225"/>
      <c r="Y225" s="3" t="str">
        <f>IF(J225&lt;&gt;"LIBSETS_SETTYPE_BATTLEGROUND",IF(J225&lt;&gt;"LIBSETS_SETTYPE_SPECIAL",IF(Z225&lt;&gt;"",VLOOKUP(Z225,'ESO zone constants'!$E$2:$L$4999,8,FALSE),""),""),"")</f>
        <v/>
      </c>
      <c r="AA225"/>
      <c r="AB225"/>
      <c r="AC225"/>
      <c r="AD225" s="3" t="str">
        <f>IF(J225&lt;&gt;"LIBSETS_SETTYPE_BATTLEGROUND",IF(J225&lt;&gt;"LIBSETS_SETTYPE_SPECIAL",IF(AE225&lt;&gt;"",VLOOKUP(AE225,'ESO zone constants'!$E$2:$L$4999,8,FALSE),""),""),"")</f>
        <v/>
      </c>
      <c r="AH225" s="3" t="str">
        <f>IF(J225&lt;&gt;"LIBSETS_SETTYPE_BATTLEGROUND",IF(J225&lt;&gt;"LIBSETS_SETTYPE_SPECIAL",IF(AI225&lt;&gt;"",VLOOKUP(AI225,'ESO zone constants'!$E$2:$L$4999,8,FALSE),""),""),"")</f>
        <v/>
      </c>
      <c r="AL225" s="3" t="str">
        <f>IF(J225&lt;&gt;"LIBSETS_SETTYPE_BATTLEGROUND",IF(J225&lt;&gt;"LIBSETS_SETTYPE_SPECIAL",IF(AM225&lt;&gt;"",VLOOKUP(AM225,'ESO zone constants'!$E$2:$L$4999,8,FALSE),""),""),"")</f>
        <v/>
      </c>
      <c r="AP225" s="3" t="str">
        <f>IF(J225&lt;&gt;"LIBSETS_SETTYPE_BATTLEGROUND",IF(J225&lt;&gt;"LIBSETS_SETTYPE_SPECIAL",IF(AQ225&lt;&gt;"",VLOOKUP(AQ225,'ESO zone constants'!$E$2:$L$4999,8,FALSE),""),""),"")</f>
        <v/>
      </c>
      <c r="AT225" s="25" t="str">
        <f t="shared" si="17"/>
        <v>[271] = {wayshrines={-1,-1,-1,}, dlcId=DLC_BASE_GAME</v>
      </c>
      <c r="AU225" s="25" t="str">
        <f t="shared" si="18"/>
        <v>, zoneIds={148}, veteran={[EQUIP_TYPE_HEAD]=true, [EQUIP_TYPE_SHOULDERS]=false}</v>
      </c>
      <c r="AV225" s="25" t="str">
        <f t="shared" si="21"/>
        <v>, setType=LIBSETS_SETTYPE_MONSTER, dropMechanic=LIBSETS_DROP_MECHANIC_MONSTER_NAME, dropMechanicNames={['en']='Sellistrix the Lamia Queen'}},</v>
      </c>
      <c r="AW225" s="25" t="str">
        <f t="shared" si="19"/>
        <v xml:space="preserve"> --Sellistrix / Sellistrix   [Arx Corinium]</v>
      </c>
    </row>
    <row r="226" spans="1:49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6"/>
        <v>272</v>
      </c>
      <c r="J226" s="8" t="s">
        <v>4252</v>
      </c>
      <c r="K226">
        <v>1</v>
      </c>
      <c r="L226" t="s">
        <v>4239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s="43" t="s">
        <v>4357</v>
      </c>
      <c r="W226" t="s">
        <v>4363</v>
      </c>
      <c r="X226"/>
      <c r="Y226" s="3" t="str">
        <f>IF(J226&lt;&gt;"LIBSETS_SETTYPE_BATTLEGROUND",IF(J226&lt;&gt;"LIBSETS_SETTYPE_SPECIAL",IF(Z226&lt;&gt;"",VLOOKUP(Z226,'ESO zone constants'!$E$2:$L$4999,8,FALSE),""),""),"")</f>
        <v/>
      </c>
      <c r="AA226"/>
      <c r="AB226"/>
      <c r="AC226"/>
      <c r="AD226" s="3" t="str">
        <f>IF(J226&lt;&gt;"LIBSETS_SETTYPE_BATTLEGROUND",IF(J226&lt;&gt;"LIBSETS_SETTYPE_SPECIAL",IF(AE226&lt;&gt;"",VLOOKUP(AE226,'ESO zone constants'!$E$2:$L$4999,8,FALSE),""),""),"")</f>
        <v/>
      </c>
      <c r="AH226" s="3" t="str">
        <f>IF(J226&lt;&gt;"LIBSETS_SETTYPE_BATTLEGROUND",IF(J226&lt;&gt;"LIBSETS_SETTYPE_SPECIAL",IF(AI226&lt;&gt;"",VLOOKUP(AI226,'ESO zone constants'!$E$2:$L$4999,8,FALSE),""),""),"")</f>
        <v/>
      </c>
      <c r="AL226" s="3" t="str">
        <f>IF(J226&lt;&gt;"LIBSETS_SETTYPE_BATTLEGROUND",IF(J226&lt;&gt;"LIBSETS_SETTYPE_SPECIAL",IF(AM226&lt;&gt;"",VLOOKUP(AM226,'ESO zone constants'!$E$2:$L$4999,8,FALSE),""),""),"")</f>
        <v/>
      </c>
      <c r="AP226" s="3" t="str">
        <f>IF(J226&lt;&gt;"LIBSETS_SETTYPE_BATTLEGROUND",IF(J226&lt;&gt;"LIBSETS_SETTYPE_SPECIAL",IF(AQ226&lt;&gt;"",VLOOKUP(AQ226,'ESO zone constants'!$E$2:$L$4999,8,FALSE),""),""),"")</f>
        <v/>
      </c>
      <c r="AT226" s="25" t="str">
        <f t="shared" si="17"/>
        <v>[272] = {wayshrines={-1,-1,-1,}, dlcId=DLC_BASE_GAME</v>
      </c>
      <c r="AU226" s="25" t="str">
        <f t="shared" si="18"/>
        <v>, zoneIds={176}, veteran={[EQUIP_TYPE_HEAD]=true, [EQUIP_TYPE_SHOULDERS]=false}</v>
      </c>
      <c r="AV226" s="25" t="str">
        <f t="shared" si="21"/>
        <v>, setType=LIBSETS_SETTYPE_MONSTER, dropMechanic=LIBSETS_DROP_MECHANIC_MONSTER_NAME, dropMechanicNames={['en']='Razor Master Erthas'}},</v>
      </c>
      <c r="AW226" s="25" t="str">
        <f t="shared" si="19"/>
        <v xml:space="preserve"> --Infernal Guardian / Infernaler Wächter   [City of Ash I]</v>
      </c>
    </row>
    <row r="227" spans="1:49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6"/>
        <v>273</v>
      </c>
      <c r="J227" s="8" t="s">
        <v>4252</v>
      </c>
      <c r="K227">
        <v>1</v>
      </c>
      <c r="L227" t="s">
        <v>4239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s="43" t="s">
        <v>4357</v>
      </c>
      <c r="W227" t="s">
        <v>2514</v>
      </c>
      <c r="X227"/>
      <c r="Y227" s="3" t="str">
        <f>IF(J227&lt;&gt;"LIBSETS_SETTYPE_BATTLEGROUND",IF(J227&lt;&gt;"LIBSETS_SETTYPE_SPECIAL",IF(Z227&lt;&gt;"",VLOOKUP(Z227,'ESO zone constants'!$E$2:$L$4999,8,FALSE),""),""),"")</f>
        <v/>
      </c>
      <c r="AA227"/>
      <c r="AB227"/>
      <c r="AC227"/>
      <c r="AD227" s="3" t="str">
        <f>IF(J227&lt;&gt;"LIBSETS_SETTYPE_BATTLEGROUND",IF(J227&lt;&gt;"LIBSETS_SETTYPE_SPECIAL",IF(AE227&lt;&gt;"",VLOOKUP(AE227,'ESO zone constants'!$E$2:$L$4999,8,FALSE),""),""),"")</f>
        <v/>
      </c>
      <c r="AH227" s="3" t="str">
        <f>IF(J227&lt;&gt;"LIBSETS_SETTYPE_BATTLEGROUND",IF(J227&lt;&gt;"LIBSETS_SETTYPE_SPECIAL",IF(AI227&lt;&gt;"",VLOOKUP(AI227,'ESO zone constants'!$E$2:$L$4999,8,FALSE),""),""),"")</f>
        <v/>
      </c>
      <c r="AL227" s="3" t="str">
        <f>IF(J227&lt;&gt;"LIBSETS_SETTYPE_BATTLEGROUND",IF(J227&lt;&gt;"LIBSETS_SETTYPE_SPECIAL",IF(AM227&lt;&gt;"",VLOOKUP(AM227,'ESO zone constants'!$E$2:$L$4999,8,FALSE),""),""),"")</f>
        <v/>
      </c>
      <c r="AP227" s="3" t="str">
        <f>IF(J227&lt;&gt;"LIBSETS_SETTYPE_BATTLEGROUND",IF(J227&lt;&gt;"LIBSETS_SETTYPE_SPECIAL",IF(AQ227&lt;&gt;"",VLOOKUP(AQ227,'ESO zone constants'!$E$2:$L$4999,8,FALSE),""),""),"")</f>
        <v/>
      </c>
      <c r="AT227" s="25" t="str">
        <f t="shared" si="17"/>
        <v>[273] = {wayshrines={-1,-1,-1,}, dlcId=DLC_BASE_GAME</v>
      </c>
      <c r="AU227" s="25" t="str">
        <f t="shared" si="18"/>
        <v>, zoneIds={130}, veteran={[EQUIP_TYPE_HEAD]=true, [EQUIP_TYPE_SHOULDERS]=false}</v>
      </c>
      <c r="AV227" s="25" t="str">
        <f t="shared" si="21"/>
        <v>, setType=LIBSETS_SETTYPE_MONSTER, dropMechanic=LIBSETS_DROP_MECHANIC_MONSTER_NAME, dropMechanicNames={['en']='Ilambris-Athor or Ilambris-Zaven'}},</v>
      </c>
      <c r="AW227" s="25" t="str">
        <f t="shared" si="19"/>
        <v xml:space="preserve"> --Ilambris / Ilambris   [Crypt of Hearts I]</v>
      </c>
    </row>
    <row r="228" spans="1:49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6"/>
        <v>274</v>
      </c>
      <c r="J228" s="8" t="s">
        <v>4252</v>
      </c>
      <c r="K228">
        <v>1</v>
      </c>
      <c r="L228" t="s">
        <v>4239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s="43" t="s">
        <v>4357</v>
      </c>
      <c r="W228" t="s">
        <v>4364</v>
      </c>
      <c r="X228"/>
      <c r="Y228" s="3" t="str">
        <f>IF(J228&lt;&gt;"LIBSETS_SETTYPE_BATTLEGROUND",IF(J228&lt;&gt;"LIBSETS_SETTYPE_SPECIAL",IF(Z228&lt;&gt;"",VLOOKUP(Z228,'ESO zone constants'!$E$2:$L$4999,8,FALSE),""),""),"")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constants'!$E$2:$L$4999,8,FALSE),""),""),"")</f>
        <v/>
      </c>
      <c r="AH228" s="3" t="str">
        <f>IF(J228&lt;&gt;"LIBSETS_SETTYPE_BATTLEGROUND",IF(J228&lt;&gt;"LIBSETS_SETTYPE_SPECIAL",IF(AI228&lt;&gt;"",VLOOKUP(AI228,'ESO zone constants'!$E$2:$L$4999,8,FALSE),""),""),"")</f>
        <v/>
      </c>
      <c r="AL228" s="3" t="str">
        <f>IF(J228&lt;&gt;"LIBSETS_SETTYPE_BATTLEGROUND",IF(J228&lt;&gt;"LIBSETS_SETTYPE_SPECIAL",IF(AM228&lt;&gt;"",VLOOKUP(AM228,'ESO zone constants'!$E$2:$L$4999,8,FALSE),""),""),"")</f>
        <v/>
      </c>
      <c r="AP228" s="3" t="str">
        <f>IF(J228&lt;&gt;"LIBSETS_SETTYPE_BATTLEGROUND",IF(J228&lt;&gt;"LIBSETS_SETTYPE_SPECIAL",IF(AQ228&lt;&gt;"",VLOOKUP(AQ228,'ESO zone constants'!$E$2:$L$4999,8,FALSE),""),""),"")</f>
        <v/>
      </c>
      <c r="AT228" s="25" t="str">
        <f t="shared" si="17"/>
        <v>[274] = {wayshrines={-1,-1,-1,}, dlcId=DLC_BASE_GAME</v>
      </c>
      <c r="AU228" s="25" t="str">
        <f t="shared" si="18"/>
        <v>, zoneIds={449}, veteran={[EQUIP_TYPE_HEAD]=true, [EQUIP_TYPE_SHOULDERS]=false}</v>
      </c>
      <c r="AV228" s="25" t="str">
        <f t="shared" si="21"/>
        <v>, setType=LIBSETS_SETTYPE_MONSTER, dropMechanic=LIBSETS_DROP_MECHANIC_MONSTER_NAME, dropMechanicNames={['en']='Drodda of Icereach'}},</v>
      </c>
      <c r="AW228" s="25" t="str">
        <f t="shared" si="19"/>
        <v xml:space="preserve"> --Iceheart / Eisherz   [Direfrost Keep]</v>
      </c>
    </row>
    <row r="229" spans="1:49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6"/>
        <v>275</v>
      </c>
      <c r="J229" s="8" t="s">
        <v>4252</v>
      </c>
      <c r="K229">
        <v>1</v>
      </c>
      <c r="L229" t="s">
        <v>4239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s="43" t="s">
        <v>4357</v>
      </c>
      <c r="W229" t="s">
        <v>4365</v>
      </c>
      <c r="X229"/>
      <c r="Y229" s="3" t="str">
        <f>IF(J229&lt;&gt;"LIBSETS_SETTYPE_BATTLEGROUND",IF(J229&lt;&gt;"LIBSETS_SETTYPE_SPECIAL",IF(Z229&lt;&gt;"",VLOOKUP(Z229,'ESO zone constants'!$E$2:$L$4999,8,FALSE),""),""),"")</f>
        <v/>
      </c>
      <c r="AA229"/>
      <c r="AB229"/>
      <c r="AC229"/>
      <c r="AD229" s="3" t="str">
        <f>IF(J229&lt;&gt;"LIBSETS_SETTYPE_BATTLEGROUND",IF(J229&lt;&gt;"LIBSETS_SETTYPE_SPECIAL",IF(AE229&lt;&gt;"",VLOOKUP(AE229,'ESO zone constants'!$E$2:$L$4999,8,FALSE),""),""),"")</f>
        <v/>
      </c>
      <c r="AH229" s="3" t="str">
        <f>IF(J229&lt;&gt;"LIBSETS_SETTYPE_BATTLEGROUND",IF(J229&lt;&gt;"LIBSETS_SETTYPE_SPECIAL",IF(AI229&lt;&gt;"",VLOOKUP(AI229,'ESO zone constants'!$E$2:$L$4999,8,FALSE),""),""),"")</f>
        <v/>
      </c>
      <c r="AL229" s="3" t="str">
        <f>IF(J229&lt;&gt;"LIBSETS_SETTYPE_BATTLEGROUND",IF(J229&lt;&gt;"LIBSETS_SETTYPE_SPECIAL",IF(AM229&lt;&gt;"",VLOOKUP(AM229,'ESO zone constants'!$E$2:$L$4999,8,FALSE),""),""),"")</f>
        <v/>
      </c>
      <c r="AP229" s="3" t="str">
        <f>IF(J229&lt;&gt;"LIBSETS_SETTYPE_BATTLEGROUND",IF(J229&lt;&gt;"LIBSETS_SETTYPE_SPECIAL",IF(AQ229&lt;&gt;"",VLOOKUP(AQ229,'ESO zone constants'!$E$2:$L$4999,8,FALSE),""),""),"")</f>
        <v/>
      </c>
      <c r="AT229" s="25" t="str">
        <f t="shared" si="17"/>
        <v>[275] = {wayshrines={-1,-1,-1,}, dlcId=DLC_BASE_GAME</v>
      </c>
      <c r="AU229" s="25" t="str">
        <f t="shared" si="18"/>
        <v>, zoneIds={131}, veteran={[EQUIP_TYPE_HEAD]=true, [EQUIP_TYPE_SHOULDERS]=false}</v>
      </c>
      <c r="AV229" s="25" t="str">
        <f t="shared" si="21"/>
        <v>, setType=LIBSETS_SETTYPE_MONSTER, dropMechanic=LIBSETS_DROP_MECHANIC_MONSTER_NAME, dropMechanicNames={['en']='Stormreeve Neidir'}},</v>
      </c>
      <c r="AW229" s="25" t="str">
        <f t="shared" si="19"/>
        <v xml:space="preserve"> --Stormfist / Sturmfaust   [Tempest Island]</v>
      </c>
    </row>
    <row r="230" spans="1:49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6"/>
        <v>276</v>
      </c>
      <c r="J230" s="8" t="s">
        <v>4252</v>
      </c>
      <c r="K230">
        <v>1</v>
      </c>
      <c r="L230" t="s">
        <v>4239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s="43" t="s">
        <v>4357</v>
      </c>
      <c r="W230" t="s">
        <v>30</v>
      </c>
      <c r="X230"/>
      <c r="Y230" s="3" t="str">
        <f>IF(J230&lt;&gt;"LIBSETS_SETTYPE_BATTLEGROUND",IF(J230&lt;&gt;"LIBSETS_SETTYPE_SPECIAL",IF(Z230&lt;&gt;"",VLOOKUP(Z230,'ESO zone constants'!$E$2:$L$4999,8,FALSE),""),""),"")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constants'!$E$2:$L$4999,8,FALSE),""),""),"")</f>
        <v/>
      </c>
      <c r="AH230" s="3" t="str">
        <f>IF(J230&lt;&gt;"LIBSETS_SETTYPE_BATTLEGROUND",IF(J230&lt;&gt;"LIBSETS_SETTYPE_SPECIAL",IF(AI230&lt;&gt;"",VLOOKUP(AI230,'ESO zone constants'!$E$2:$L$4999,8,FALSE),""),""),"")</f>
        <v/>
      </c>
      <c r="AL230" s="3" t="str">
        <f>IF(J230&lt;&gt;"LIBSETS_SETTYPE_BATTLEGROUND",IF(J230&lt;&gt;"LIBSETS_SETTYPE_SPECIAL",IF(AM230&lt;&gt;"",VLOOKUP(AM230,'ESO zone constants'!$E$2:$L$4999,8,FALSE),""),""),"")</f>
        <v/>
      </c>
      <c r="AP230" s="3" t="str">
        <f>IF(J230&lt;&gt;"LIBSETS_SETTYPE_BATTLEGROUND",IF(J230&lt;&gt;"LIBSETS_SETTYPE_SPECIAL",IF(AQ230&lt;&gt;"",VLOOKUP(AQ230,'ESO zone constants'!$E$2:$L$4999,8,FALSE),""),""),"")</f>
        <v/>
      </c>
      <c r="AT230" s="25" t="str">
        <f t="shared" si="17"/>
        <v>[276] = {wayshrines={-1,-1,-1,}, dlcId=DLC_BASE_GAME</v>
      </c>
      <c r="AU230" s="25" t="str">
        <f t="shared" si="18"/>
        <v>, zoneIds={1009}, veteran={[EQUIP_TYPE_HEAD]=true, [EQUIP_TYPE_SHOULDERS]=false}</v>
      </c>
      <c r="AV230" s="25" t="str">
        <f t="shared" si="21"/>
        <v>, setType=LIBSETS_SETTYPE_MONSTER, dropMechanic=LIBSETS_DROP_MECHANIC_MONSTER_NAME, dropMechanicNames={['en']='Thurvokun'}},</v>
      </c>
      <c r="AW230" s="25" t="str">
        <f t="shared" si="19"/>
        <v xml:space="preserve"> --Tremorscale / Bebenschuppe   [Fang Lair]</v>
      </c>
    </row>
    <row r="231" spans="1:49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6"/>
        <v>277</v>
      </c>
      <c r="J231" s="8" t="s">
        <v>4252</v>
      </c>
      <c r="K231">
        <v>1</v>
      </c>
      <c r="L231" t="s">
        <v>4239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s="43" t="s">
        <v>4357</v>
      </c>
      <c r="W231" t="s">
        <v>2517</v>
      </c>
      <c r="X231"/>
      <c r="Y231" s="3" t="str">
        <f>IF(J231&lt;&gt;"LIBSETS_SETTYPE_BATTLEGROUND",IF(J231&lt;&gt;"LIBSETS_SETTYPE_SPECIAL",IF(Z231&lt;&gt;"",VLOOKUP(Z231,'ESO zone constants'!$E$2:$L$4999,8,FALSE),""),""),"")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constants'!$E$2:$L$4999,8,FALSE),""),""),"")</f>
        <v/>
      </c>
      <c r="AH231" s="3" t="str">
        <f>IF(J231&lt;&gt;"LIBSETS_SETTYPE_BATTLEGROUND",IF(J231&lt;&gt;"LIBSETS_SETTYPE_SPECIAL",IF(AI231&lt;&gt;"",VLOOKUP(AI231,'ESO zone constants'!$E$2:$L$4999,8,FALSE),""),""),"")</f>
        <v/>
      </c>
      <c r="AL231" s="3" t="str">
        <f>IF(J231&lt;&gt;"LIBSETS_SETTYPE_BATTLEGROUND",IF(J231&lt;&gt;"LIBSETS_SETTYPE_SPECIAL",IF(AM231&lt;&gt;"",VLOOKUP(AM231,'ESO zone constants'!$E$2:$L$4999,8,FALSE),""),""),"")</f>
        <v/>
      </c>
      <c r="AP231" s="3" t="str">
        <f>IF(J231&lt;&gt;"LIBSETS_SETTYPE_BATTLEGROUND",IF(J231&lt;&gt;"LIBSETS_SETTYPE_SPECIAL",IF(AQ231&lt;&gt;"",VLOOKUP(AQ231,'ESO zone constants'!$E$2:$L$4999,8,FALSE),""),""),"")</f>
        <v/>
      </c>
      <c r="AT231" s="25" t="str">
        <f t="shared" si="17"/>
        <v>[277] = {wayshrines={-1,-1,-1,}, dlcId=DLC_BASE_GAME</v>
      </c>
      <c r="AU231" s="25" t="str">
        <f t="shared" si="18"/>
        <v>, zoneIds={38}, veteran={[EQUIP_TYPE_HEAD]=true, [EQUIP_TYPE_SHOULDERS]=false}</v>
      </c>
      <c r="AV231" s="25" t="str">
        <f t="shared" si="21"/>
        <v>, setType=LIBSETS_SETTYPE_MONSTER, dropMechanic=LIBSETS_DROP_MECHANIC_MONSTER_NAME, dropMechanicNames={['en']='Captain Blackheart'}},</v>
      </c>
      <c r="AW231" s="25" t="str">
        <f t="shared" si="19"/>
        <v xml:space="preserve"> --Pirate Skeleton / Piratenskelett   [Blackheart Haven]</v>
      </c>
    </row>
    <row r="232" spans="1:49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6"/>
        <v>278</v>
      </c>
      <c r="J232" s="8" t="s">
        <v>4252</v>
      </c>
      <c r="K232">
        <v>1</v>
      </c>
      <c r="L232" t="s">
        <v>4239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43" t="s">
        <v>4357</v>
      </c>
      <c r="W232" s="19" t="s">
        <v>2519</v>
      </c>
      <c r="X232"/>
      <c r="Y232" s="3" t="str">
        <f>IF(J232&lt;&gt;"LIBSETS_SETTYPE_BATTLEGROUND",IF(J232&lt;&gt;"LIBSETS_SETTYPE_SPECIAL",IF(Z232&lt;&gt;"",VLOOKUP(Z232,'ESO zone constants'!$E$2:$L$4999,8,FALSE),""),""),"")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constants'!$E$2:$L$4999,8,FALSE),""),""),"")</f>
        <v/>
      </c>
      <c r="AH232" s="3" t="str">
        <f>IF(J232&lt;&gt;"LIBSETS_SETTYPE_BATTLEGROUND",IF(J232&lt;&gt;"LIBSETS_SETTYPE_SPECIAL",IF(AI232&lt;&gt;"",VLOOKUP(AI232,'ESO zone constants'!$E$2:$L$4999,8,FALSE),""),""),"")</f>
        <v/>
      </c>
      <c r="AL232" s="3" t="str">
        <f>IF(J232&lt;&gt;"LIBSETS_SETTYPE_BATTLEGROUND",IF(J232&lt;&gt;"LIBSETS_SETTYPE_SPECIAL",IF(AM232&lt;&gt;"",VLOOKUP(AM232,'ESO zone constants'!$E$2:$L$4999,8,FALSE),""),""),"")</f>
        <v/>
      </c>
      <c r="AP232" s="3" t="str">
        <f>IF(J232&lt;&gt;"LIBSETS_SETTYPE_BATTLEGROUND",IF(J232&lt;&gt;"LIBSETS_SETTYPE_SPECIAL",IF(AQ232&lt;&gt;"",VLOOKUP(AQ232,'ESO zone constants'!$E$2:$L$4999,8,FALSE),""),""),"")</f>
        <v/>
      </c>
      <c r="AT232" s="25" t="str">
        <f t="shared" si="17"/>
        <v>[278] = {wayshrines={-1,-1,-1,}, dlcId=DLC_BASE_GAME</v>
      </c>
      <c r="AU232" s="25" t="str">
        <f t="shared" si="18"/>
        <v>, zoneIds={22}, veteran={[EQUIP_TYPE_HEAD]=true, [EQUIP_TYPE_SHOULDERS]=false}</v>
      </c>
      <c r="AV232" s="25" t="str">
        <f t="shared" si="21"/>
        <v>, setType=LIBSETS_SETTYPE_MONSTER, dropMechanic=LIBSETS_DROP_MECHANIC_MONSTER_NAME, dropMechanicNames={['en']='The Guardian Council'}},</v>
      </c>
      <c r="AW232" s="25" t="str">
        <f t="shared" si="19"/>
        <v xml:space="preserve"> --The Troll King / Trollkönig   [Volenfell]</v>
      </c>
    </row>
    <row r="233" spans="1:49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6"/>
        <v>279</v>
      </c>
      <c r="J233" s="8" t="s">
        <v>4252</v>
      </c>
      <c r="K233">
        <v>1</v>
      </c>
      <c r="L233" t="s">
        <v>4239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s="43" t="s">
        <v>4357</v>
      </c>
      <c r="W233" t="s">
        <v>19</v>
      </c>
      <c r="X233"/>
      <c r="Y233" s="3" t="str">
        <f>IF(J233&lt;&gt;"LIBSETS_SETTYPE_BATTLEGROUND",IF(J233&lt;&gt;"LIBSETS_SETTYPE_SPECIAL",IF(Z233&lt;&gt;"",VLOOKUP(Z233,'ESO zone constants'!$E$2:$L$4999,8,FALSE),""),""),"")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constants'!$E$2:$L$4999,8,FALSE),""),""),"")</f>
        <v/>
      </c>
      <c r="AH233" s="3" t="str">
        <f>IF(J233&lt;&gt;"LIBSETS_SETTYPE_BATTLEGROUND",IF(J233&lt;&gt;"LIBSETS_SETTYPE_SPECIAL",IF(AI233&lt;&gt;"",VLOOKUP(AI233,'ESO zone constants'!$E$2:$L$4999,8,FALSE),""),""),"")</f>
        <v/>
      </c>
      <c r="AL233" s="3" t="str">
        <f>IF(J233&lt;&gt;"LIBSETS_SETTYPE_BATTLEGROUND",IF(J233&lt;&gt;"LIBSETS_SETTYPE_SPECIAL",IF(AM233&lt;&gt;"",VLOOKUP(AM233,'ESO zone constants'!$E$2:$L$4999,8,FALSE),""),""),"")</f>
        <v/>
      </c>
      <c r="AP233" s="3" t="str">
        <f>IF(J233&lt;&gt;"LIBSETS_SETTYPE_BATTLEGROUND",IF(J233&lt;&gt;"LIBSETS_SETTYPE_SPECIAL",IF(AQ233&lt;&gt;"",VLOOKUP(AQ233,'ESO zone constants'!$E$2:$L$4999,8,FALSE),""),""),"")</f>
        <v/>
      </c>
      <c r="AT233" s="25" t="str">
        <f t="shared" si="17"/>
        <v>[279] = {wayshrines={-1,-1,-1,}, dlcId=DLC_BASE_GAME</v>
      </c>
      <c r="AU233" s="25" t="str">
        <f t="shared" si="18"/>
        <v>, zoneIds={31}, veteran={[EQUIP_TYPE_HEAD]=true, [EQUIP_TYPE_SHOULDERS]=false}</v>
      </c>
      <c r="AV233" s="25" t="str">
        <f t="shared" si="21"/>
        <v>, setType=LIBSETS_SETTYPE_MONSTER, dropMechanic=LIBSETS_DROP_MECHANIC_MONSTER_NAME, dropMechanicNames={['en']='Selene'}},</v>
      </c>
      <c r="AW233" s="25" t="str">
        <f t="shared" si="19"/>
        <v xml:space="preserve"> --Selene / Selene   [Selene's Web]</v>
      </c>
    </row>
    <row r="234" spans="1:49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6"/>
        <v>280</v>
      </c>
      <c r="J234" s="8" t="s">
        <v>4252</v>
      </c>
      <c r="K234">
        <v>1</v>
      </c>
      <c r="L234" t="s">
        <v>4239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s="43" t="s">
        <v>4357</v>
      </c>
      <c r="W234" t="s">
        <v>4366</v>
      </c>
      <c r="X234"/>
      <c r="Y234" s="3" t="str">
        <f>IF(J234&lt;&gt;"LIBSETS_SETTYPE_BATTLEGROUND",IF(J234&lt;&gt;"LIBSETS_SETTYPE_SPECIAL",IF(Z234&lt;&gt;"",VLOOKUP(Z234,'ESO zone constants'!$E$2:$L$4999,8,FALSE),""),""),"")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constants'!$E$2:$L$4999,8,FALSE),""),""),"")</f>
        <v/>
      </c>
      <c r="AH234" s="3" t="str">
        <f>IF(J234&lt;&gt;"LIBSETS_SETTYPE_BATTLEGROUND",IF(J234&lt;&gt;"LIBSETS_SETTYPE_SPECIAL",IF(AI234&lt;&gt;"",VLOOKUP(AI234,'ESO zone constants'!$E$2:$L$4999,8,FALSE),""),""),"")</f>
        <v/>
      </c>
      <c r="AL234" s="3" t="str">
        <f>IF(J234&lt;&gt;"LIBSETS_SETTYPE_BATTLEGROUND",IF(J234&lt;&gt;"LIBSETS_SETTYPE_SPECIAL",IF(AM234&lt;&gt;"",VLOOKUP(AM234,'ESO zone constants'!$E$2:$L$4999,8,FALSE),""),""),"")</f>
        <v/>
      </c>
      <c r="AP234" s="3" t="str">
        <f>IF(J234&lt;&gt;"LIBSETS_SETTYPE_BATTLEGROUND",IF(J234&lt;&gt;"LIBSETS_SETTYPE_SPECIAL",IF(AQ234&lt;&gt;"",VLOOKUP(AQ234,'ESO zone constants'!$E$2:$L$4999,8,FALSE),""),""),"")</f>
        <v/>
      </c>
      <c r="AT234" s="25" t="str">
        <f t="shared" si="17"/>
        <v>[280] = {wayshrines={-1,-1,-1,}, dlcId=DLC_BASE_GAME</v>
      </c>
      <c r="AU234" s="25" t="str">
        <f t="shared" si="18"/>
        <v>, zoneIds={11}, veteran={[EQUIP_TYPE_HEAD]=true, [EQUIP_TYPE_SHOULDERS]=false}</v>
      </c>
      <c r="AV234" s="25" t="str">
        <f t="shared" si="21"/>
        <v>, setType=LIBSETS_SETTYPE_MONSTER, dropMechanic=LIBSETS_DROP_MECHANIC_MONSTER_NAME, dropMechanicNames={['en']='Mad Architect'}},</v>
      </c>
      <c r="AW234" s="25" t="str">
        <f t="shared" si="19"/>
        <v xml:space="preserve"> --Grothdarr / Grothdarr   [Vaults of Madness]</v>
      </c>
    </row>
    <row r="235" spans="1:49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6"/>
        <v>341</v>
      </c>
      <c r="J235" s="8" t="s">
        <v>4252</v>
      </c>
      <c r="K235">
        <v>3</v>
      </c>
      <c r="L235" t="s">
        <v>4239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s="43" t="s">
        <v>4357</v>
      </c>
      <c r="W235" t="s">
        <v>4367</v>
      </c>
      <c r="X235"/>
      <c r="Y235" s="3" t="str">
        <f>IF(J235&lt;&gt;"LIBSETS_SETTYPE_BATTLEGROUND",IF(J235&lt;&gt;"LIBSETS_SETTYPE_SPECIAL",IF(Z235&lt;&gt;"",VLOOKUP(Z235,'ESO zone constants'!$E$2:$L$4999,8,FALSE),""),""),"")</f>
        <v/>
      </c>
      <c r="AA235"/>
      <c r="AB235"/>
      <c r="AC235"/>
      <c r="AD235" s="3" t="str">
        <f>IF(J235&lt;&gt;"LIBSETS_SETTYPE_BATTLEGROUND",IF(J235&lt;&gt;"LIBSETS_SETTYPE_SPECIAL",IF(AE235&lt;&gt;"",VLOOKUP(AE235,'ESO zone constants'!$E$2:$L$4999,8,FALSE),""),""),"")</f>
        <v/>
      </c>
      <c r="AH235" s="3" t="str">
        <f>IF(J235&lt;&gt;"LIBSETS_SETTYPE_BATTLEGROUND",IF(J235&lt;&gt;"LIBSETS_SETTYPE_SPECIAL",IF(AI235&lt;&gt;"",VLOOKUP(AI235,'ESO zone constants'!$E$2:$L$4999,8,FALSE),""),""),"")</f>
        <v/>
      </c>
      <c r="AL235" s="3" t="str">
        <f>IF(J235&lt;&gt;"LIBSETS_SETTYPE_BATTLEGROUND",IF(J235&lt;&gt;"LIBSETS_SETTYPE_SPECIAL",IF(AM235&lt;&gt;"",VLOOKUP(AM235,'ESO zone constants'!$E$2:$L$4999,8,FALSE),""),""),"")</f>
        <v/>
      </c>
      <c r="AP235" s="3" t="str">
        <f>IF(J235&lt;&gt;"LIBSETS_SETTYPE_BATTLEGROUND",IF(J235&lt;&gt;"LIBSETS_SETTYPE_SPECIAL",IF(AQ235&lt;&gt;"",VLOOKUP(AQ235,'ESO zone constants'!$E$2:$L$4999,8,FALSE),""),""),"")</f>
        <v/>
      </c>
      <c r="AT235" s="25" t="str">
        <f t="shared" si="17"/>
        <v>[341] = {wayshrines={-1,-1,-1,}, dlcId=DLC_BASE_GAME</v>
      </c>
      <c r="AU235" s="25" t="str">
        <f t="shared" si="18"/>
        <v>, zoneIds={973}, veteran={[EQUIP_TYPE_HEAD]=true, [EQUIP_TYPE_SHOULDERS]=false}</v>
      </c>
      <c r="AV235" s="25" t="str">
        <f t="shared" si="21"/>
        <v>, setType=LIBSETS_SETTYPE_MONSTER, dropMechanic=LIBSETS_DROP_MECHANIC_MONSTER_NAME, dropMechanicNames={['en']='Earthgore Amalgam'}},</v>
      </c>
      <c r="AW235" s="25" t="str">
        <f t="shared" si="19"/>
        <v xml:space="preserve"> --Earthgore / Erdbluter   [Bloodroot Forge]</v>
      </c>
    </row>
    <row r="236" spans="1:49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6"/>
        <v>342</v>
      </c>
      <c r="J236" s="8" t="s">
        <v>4252</v>
      </c>
      <c r="K236">
        <v>3</v>
      </c>
      <c r="L236" t="s">
        <v>4239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s="43" t="s">
        <v>4357</v>
      </c>
      <c r="W236" t="s">
        <v>2512</v>
      </c>
      <c r="X236"/>
      <c r="Y236" s="3" t="str">
        <f>IF(J236&lt;&gt;"LIBSETS_SETTYPE_BATTLEGROUND",IF(J236&lt;&gt;"LIBSETS_SETTYPE_SPECIAL",IF(Z236&lt;&gt;"",VLOOKUP(Z236,'ESO zone constants'!$E$2:$L$4999,8,FALSE),""),""),"")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constants'!$E$2:$L$4999,8,FALSE),""),""),"")</f>
        <v/>
      </c>
      <c r="AH236" s="3" t="str">
        <f>IF(J236&lt;&gt;"LIBSETS_SETTYPE_BATTLEGROUND",IF(J236&lt;&gt;"LIBSETS_SETTYPE_SPECIAL",IF(AI236&lt;&gt;"",VLOOKUP(AI236,'ESO zone constants'!$E$2:$L$4999,8,FALSE),""),""),"")</f>
        <v/>
      </c>
      <c r="AL236" s="3" t="str">
        <f>IF(J236&lt;&gt;"LIBSETS_SETTYPE_BATTLEGROUND",IF(J236&lt;&gt;"LIBSETS_SETTYPE_SPECIAL",IF(AM236&lt;&gt;"",VLOOKUP(AM236,'ESO zone constants'!$E$2:$L$4999,8,FALSE),""),""),"")</f>
        <v/>
      </c>
      <c r="AP236" s="3" t="str">
        <f>IF(J236&lt;&gt;"LIBSETS_SETTYPE_BATTLEGROUND",IF(J236&lt;&gt;"LIBSETS_SETTYPE_SPECIAL",IF(AQ236&lt;&gt;"",VLOOKUP(AQ236,'ESO zone constants'!$E$2:$L$4999,8,FALSE),""),""),"")</f>
        <v/>
      </c>
      <c r="AT236" s="25" t="str">
        <f t="shared" si="17"/>
        <v>[342] = {wayshrines={-1,-1,-1,}, dlcId=DLC_BASE_GAME</v>
      </c>
      <c r="AU236" s="25" t="str">
        <f t="shared" si="18"/>
        <v>, zoneIds={974}, veteran={[EQUIP_TYPE_HEAD]=true, [EQUIP_TYPE_SHOULDERS]=false}</v>
      </c>
      <c r="AV236" s="25" t="str">
        <f t="shared" si="21"/>
        <v>, setType=LIBSETS_SETTYPE_MONSTER, dropMechanic=LIBSETS_DROP_MECHANIC_MONSTER_NAME, dropMechanicNames={['en']='Domihaus the Bloody-Hornedin'}},</v>
      </c>
      <c r="AW236" s="25" t="str">
        <f t="shared" si="19"/>
        <v xml:space="preserve"> --Domihaus / Domihaus   [Falkreath Hold]</v>
      </c>
    </row>
    <row r="237" spans="1:49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6"/>
        <v>349</v>
      </c>
      <c r="J237" s="8" t="s">
        <v>4252</v>
      </c>
      <c r="K237">
        <v>3</v>
      </c>
      <c r="L237" t="s">
        <v>4239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s="43" t="s">
        <v>4357</v>
      </c>
      <c r="W237" t="s">
        <v>4368</v>
      </c>
      <c r="X237"/>
      <c r="Y237" s="3" t="str">
        <f>IF(J237&lt;&gt;"LIBSETS_SETTYPE_BATTLEGROUND",IF(J237&lt;&gt;"LIBSETS_SETTYPE_SPECIAL",IF(Z237&lt;&gt;"",VLOOKUP(Z237,'ESO zone constants'!$E$2:$L$4999,8,FALSE),""),""),"")</f>
        <v/>
      </c>
      <c r="AA237"/>
      <c r="AB237"/>
      <c r="AC237"/>
      <c r="AD237" s="3" t="str">
        <f>IF(J237&lt;&gt;"LIBSETS_SETTYPE_BATTLEGROUND",IF(J237&lt;&gt;"LIBSETS_SETTYPE_SPECIAL",IF(AE237&lt;&gt;"",VLOOKUP(AE237,'ESO zone constants'!$E$2:$L$4999,8,FALSE),""),""),"")</f>
        <v/>
      </c>
      <c r="AH237" s="3" t="str">
        <f>IF(J237&lt;&gt;"LIBSETS_SETTYPE_BATTLEGROUND",IF(J237&lt;&gt;"LIBSETS_SETTYPE_SPECIAL",IF(AI237&lt;&gt;"",VLOOKUP(AI237,'ESO zone constants'!$E$2:$L$4999,8,FALSE),""),""),"")</f>
        <v/>
      </c>
      <c r="AL237" s="3" t="str">
        <f>IF(J237&lt;&gt;"LIBSETS_SETTYPE_BATTLEGROUND",IF(J237&lt;&gt;"LIBSETS_SETTYPE_SPECIAL",IF(AM237&lt;&gt;"",VLOOKUP(AM237,'ESO zone constants'!$E$2:$L$4999,8,FALSE),""),""),"")</f>
        <v/>
      </c>
      <c r="AP237" s="3" t="str">
        <f>IF(J237&lt;&gt;"LIBSETS_SETTYPE_BATTLEGROUND",IF(J237&lt;&gt;"LIBSETS_SETTYPE_SPECIAL",IF(AQ237&lt;&gt;"",VLOOKUP(AQ237,'ESO zone constants'!$E$2:$L$4999,8,FALSE),""),""),"")</f>
        <v/>
      </c>
      <c r="AT237" s="25" t="str">
        <f t="shared" si="17"/>
        <v>[349] = {wayshrines={-1,-1,-1,}, dlcId=DLC_BASE_GAME</v>
      </c>
      <c r="AU237" s="25" t="str">
        <f t="shared" si="18"/>
        <v>, zoneIds={64}, veteran={[EQUIP_TYPE_HEAD]=true, [EQUIP_TYPE_SHOULDERS]=false}</v>
      </c>
      <c r="AV237" s="25" t="str">
        <f t="shared" si="21"/>
        <v>, setType=LIBSETS_SETTYPE_MONSTER, dropMechanic=LIBSETS_DROP_MECHANIC_MONSTER_NAME, dropMechanicNames={['en']='The Lava Queen'}},</v>
      </c>
      <c r="AW237" s="25" t="str">
        <f t="shared" si="19"/>
        <v xml:space="preserve"> --Thurvokun / Thurvokun   [Blessed Crucible]</v>
      </c>
    </row>
    <row r="238" spans="1:49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6"/>
        <v>350</v>
      </c>
      <c r="J238" s="8" t="s">
        <v>4252</v>
      </c>
      <c r="K238">
        <v>3</v>
      </c>
      <c r="L238" t="s">
        <v>4239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s="43" t="s">
        <v>4357</v>
      </c>
      <c r="W238" t="s">
        <v>34</v>
      </c>
      <c r="X238"/>
      <c r="Y238" s="3" t="str">
        <f>IF(J238&lt;&gt;"LIBSETS_SETTYPE_BATTLEGROUND",IF(J238&lt;&gt;"LIBSETS_SETTYPE_SPECIAL",IF(Z238&lt;&gt;"",VLOOKUP(Z238,'ESO zone constants'!$E$2:$L$4999,8,FALSE),""),""),"")</f>
        <v/>
      </c>
      <c r="AA238"/>
      <c r="AB238"/>
      <c r="AC238"/>
      <c r="AD238" s="3" t="str">
        <f>IF(J238&lt;&gt;"LIBSETS_SETTYPE_BATTLEGROUND",IF(J238&lt;&gt;"LIBSETS_SETTYPE_SPECIAL",IF(AE238&lt;&gt;"",VLOOKUP(AE238,'ESO zone constants'!$E$2:$L$4999,8,FALSE),""),""),"")</f>
        <v/>
      </c>
      <c r="AH238" s="3" t="str">
        <f>IF(J238&lt;&gt;"LIBSETS_SETTYPE_BATTLEGROUND",IF(J238&lt;&gt;"LIBSETS_SETTYPE_SPECIAL",IF(AI238&lt;&gt;"",VLOOKUP(AI238,'ESO zone constants'!$E$2:$L$4999,8,FALSE),""),""),"")</f>
        <v/>
      </c>
      <c r="AL238" s="3" t="str">
        <f>IF(J238&lt;&gt;"LIBSETS_SETTYPE_BATTLEGROUND",IF(J238&lt;&gt;"LIBSETS_SETTYPE_SPECIAL",IF(AM238&lt;&gt;"",VLOOKUP(AM238,'ESO zone constants'!$E$2:$L$4999,8,FALSE),""),""),"")</f>
        <v/>
      </c>
      <c r="AP238" s="3" t="str">
        <f>IF(J238&lt;&gt;"LIBSETS_SETTYPE_BATTLEGROUND",IF(J238&lt;&gt;"LIBSETS_SETTYPE_SPECIAL",IF(AQ238&lt;&gt;"",VLOOKUP(AQ238,'ESO zone constants'!$E$2:$L$4999,8,FALSE),""),""),"")</f>
        <v/>
      </c>
      <c r="AT238" s="25" t="str">
        <f t="shared" si="17"/>
        <v>[350] = {wayshrines={-1,-1,-1,}, dlcId=DLC_BASE_GAME</v>
      </c>
      <c r="AU238" s="25" t="str">
        <f t="shared" si="18"/>
        <v>, zoneIds={1010}, veteran={[EQUIP_TYPE_HEAD]=true, [EQUIP_TYPE_SHOULDERS]=false}</v>
      </c>
      <c r="AV238" s="25" t="str">
        <f t="shared" si="21"/>
        <v>, setType=LIBSETS_SETTYPE_MONSTER, dropMechanic=LIBSETS_DROP_MECHANIC_MONSTER_NAME, dropMechanicNames={['en']='Zaan'}},</v>
      </c>
      <c r="AW238" s="25" t="str">
        <f t="shared" si="19"/>
        <v xml:space="preserve"> --Zaan / Zaan   [Scalecaller Peak]</v>
      </c>
    </row>
    <row r="239" spans="1:49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6"/>
        <v>397</v>
      </c>
      <c r="J239" s="8" t="s">
        <v>4252</v>
      </c>
      <c r="K239">
        <v>3</v>
      </c>
      <c r="L239" t="s">
        <v>4239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s="43" t="s">
        <v>4357</v>
      </c>
      <c r="W239" t="s">
        <v>0</v>
      </c>
      <c r="X239"/>
      <c r="Y239" s="3" t="str">
        <f>IF(J239&lt;&gt;"LIBSETS_SETTYPE_BATTLEGROUND",IF(J239&lt;&gt;"LIBSETS_SETTYPE_SPECIAL",IF(Z239&lt;&gt;"",VLOOKUP(Z239,'ESO zone constants'!$E$2:$L$4999,8,FALSE),""),""),"")</f>
        <v/>
      </c>
      <c r="AA239"/>
      <c r="AB239"/>
      <c r="AC239"/>
      <c r="AD239" s="3" t="str">
        <f>IF(J239&lt;&gt;"LIBSETS_SETTYPE_BATTLEGROUND",IF(J239&lt;&gt;"LIBSETS_SETTYPE_SPECIAL",IF(AE239&lt;&gt;"",VLOOKUP(AE239,'ESO zone constants'!$E$2:$L$4999,8,FALSE),""),""),"")</f>
        <v/>
      </c>
      <c r="AH239" s="3" t="str">
        <f>IF(J239&lt;&gt;"LIBSETS_SETTYPE_BATTLEGROUND",IF(J239&lt;&gt;"LIBSETS_SETTYPE_SPECIAL",IF(AI239&lt;&gt;"",VLOOKUP(AI239,'ESO zone constants'!$E$2:$L$4999,8,FALSE),""),""),"")</f>
        <v/>
      </c>
      <c r="AL239" s="3" t="str">
        <f>IF(J239&lt;&gt;"LIBSETS_SETTYPE_BATTLEGROUND",IF(J239&lt;&gt;"LIBSETS_SETTYPE_SPECIAL",IF(AM239&lt;&gt;"",VLOOKUP(AM239,'ESO zone constants'!$E$2:$L$4999,8,FALSE),""),""),"")</f>
        <v/>
      </c>
      <c r="AP239" s="3" t="str">
        <f>IF(J239&lt;&gt;"LIBSETS_SETTYPE_BATTLEGROUND",IF(J239&lt;&gt;"LIBSETS_SETTYPE_SPECIAL",IF(AQ239&lt;&gt;"",VLOOKUP(AQ239,'ESO zone constants'!$E$2:$L$4999,8,FALSE),""),""),"")</f>
        <v/>
      </c>
      <c r="AT239" s="25" t="str">
        <f t="shared" si="17"/>
        <v>[397] = {wayshrines={-1,-1,-1,}, dlcId=DLC_BASE_GAME</v>
      </c>
      <c r="AU239" s="25" t="str">
        <f t="shared" si="18"/>
        <v>, zoneIds={1055}, veteran={[EQUIP_TYPE_HEAD]=true, [EQUIP_TYPE_SHOULDERS]=false}</v>
      </c>
      <c r="AV239" s="25" t="str">
        <f t="shared" si="21"/>
        <v>, setType=LIBSETS_SETTYPE_MONSTER, dropMechanic=LIBSETS_DROP_MECHANIC_MONSTER_NAME, dropMechanicNames={['en']='Balorgh'}},</v>
      </c>
      <c r="AW239" s="25" t="str">
        <f t="shared" si="19"/>
        <v xml:space="preserve"> --Balorgh / Balorgh   [March of Sacrifices]</v>
      </c>
    </row>
    <row r="240" spans="1:49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6"/>
        <v>398</v>
      </c>
      <c r="J240" s="8" t="s">
        <v>4252</v>
      </c>
      <c r="K240">
        <v>3</v>
      </c>
      <c r="L240" t="s">
        <v>4239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s="43" t="s">
        <v>4357</v>
      </c>
      <c r="W240" t="s">
        <v>33</v>
      </c>
      <c r="X240"/>
      <c r="Y240" s="3" t="str">
        <f>IF(J240&lt;&gt;"LIBSETS_SETTYPE_BATTLEGROUND",IF(J240&lt;&gt;"LIBSETS_SETTYPE_SPECIAL",IF(Z240&lt;&gt;"",VLOOKUP(Z240,'ESO zone constants'!$E$2:$L$4999,8,FALSE),""),""),"")</f>
        <v/>
      </c>
      <c r="AA240"/>
      <c r="AB240"/>
      <c r="AC240"/>
      <c r="AD240" s="3" t="str">
        <f>IF(J240&lt;&gt;"LIBSETS_SETTYPE_BATTLEGROUND",IF(J240&lt;&gt;"LIBSETS_SETTYPE_SPECIAL",IF(AE240&lt;&gt;"",VLOOKUP(AE240,'ESO zone constants'!$E$2:$L$4999,8,FALSE),""),""),"")</f>
        <v/>
      </c>
      <c r="AH240" s="3" t="str">
        <f>IF(J240&lt;&gt;"LIBSETS_SETTYPE_BATTLEGROUND",IF(J240&lt;&gt;"LIBSETS_SETTYPE_SPECIAL",IF(AI240&lt;&gt;"",VLOOKUP(AI240,'ESO zone constants'!$E$2:$L$4999,8,FALSE),""),""),"")</f>
        <v/>
      </c>
      <c r="AL240" s="3" t="str">
        <f>IF(J240&lt;&gt;"LIBSETS_SETTYPE_BATTLEGROUND",IF(J240&lt;&gt;"LIBSETS_SETTYPE_SPECIAL",IF(AM240&lt;&gt;"",VLOOKUP(AM240,'ESO zone constants'!$E$2:$L$4999,8,FALSE),""),""),"")</f>
        <v/>
      </c>
      <c r="AP240" s="3" t="str">
        <f>IF(J240&lt;&gt;"LIBSETS_SETTYPE_BATTLEGROUND",IF(J240&lt;&gt;"LIBSETS_SETTYPE_SPECIAL",IF(AQ240&lt;&gt;"",VLOOKUP(AQ240,'ESO zone constants'!$E$2:$L$4999,8,FALSE),""),""),"")</f>
        <v/>
      </c>
      <c r="AT240" s="25" t="str">
        <f t="shared" si="17"/>
        <v>[398] = {wayshrines={-1,-1,-1,}, dlcId=DLC_BASE_GAME</v>
      </c>
      <c r="AU240" s="25" t="str">
        <f t="shared" si="18"/>
        <v>, zoneIds={1052}, veteran={[EQUIP_TYPE_HEAD]=true, [EQUIP_TYPE_SHOULDERS]=false}</v>
      </c>
      <c r="AV240" s="25" t="str">
        <f t="shared" si="21"/>
        <v>, setType=LIBSETS_SETTYPE_MONSTER, dropMechanic=LIBSETS_DROP_MECHANIC_MONSTER_NAME, dropMechanicNames={['en']='Vykosa'}},</v>
      </c>
      <c r="AW240" s="25" t="str">
        <f t="shared" si="19"/>
        <v xml:space="preserve"> --Vykosa / Vykosa   [Moon Hunter Keep]</v>
      </c>
    </row>
    <row r="241" spans="1:49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6"/>
        <v>432</v>
      </c>
      <c r="J241" s="8" t="s">
        <v>4252</v>
      </c>
      <c r="K241">
        <v>3</v>
      </c>
      <c r="L241" t="s">
        <v>4239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s="43" t="s">
        <v>4357</v>
      </c>
      <c r="W241" t="s">
        <v>4369</v>
      </c>
      <c r="X241"/>
      <c r="Y241" s="3" t="str">
        <f>IF(J241&lt;&gt;"LIBSETS_SETTYPE_BATTLEGROUND",IF(J241&lt;&gt;"LIBSETS_SETTYPE_SPECIAL",IF(Z241&lt;&gt;"",VLOOKUP(Z241,'ESO zone constants'!$E$2:$L$4999,8,FALSE),""),""),"")</f>
        <v/>
      </c>
      <c r="AA241"/>
      <c r="AB241"/>
      <c r="AC241"/>
      <c r="AD241" s="3" t="str">
        <f>IF(J241&lt;&gt;"LIBSETS_SETTYPE_BATTLEGROUND",IF(J241&lt;&gt;"LIBSETS_SETTYPE_SPECIAL",IF(AE241&lt;&gt;"",VLOOKUP(AE241,'ESO zone constants'!$E$2:$L$4999,8,FALSE),""),""),"")</f>
        <v/>
      </c>
      <c r="AH241" s="3" t="str">
        <f>IF(J241&lt;&gt;"LIBSETS_SETTYPE_BATTLEGROUND",IF(J241&lt;&gt;"LIBSETS_SETTYPE_SPECIAL",IF(AI241&lt;&gt;"",VLOOKUP(AI241,'ESO zone constants'!$E$2:$L$4999,8,FALSE),""),""),"")</f>
        <v/>
      </c>
      <c r="AL241" s="3" t="str">
        <f>IF(J241&lt;&gt;"LIBSETS_SETTYPE_BATTLEGROUND",IF(J241&lt;&gt;"LIBSETS_SETTYPE_SPECIAL",IF(AM241&lt;&gt;"",VLOOKUP(AM241,'ESO zone constants'!$E$2:$L$4999,8,FALSE),""),""),"")</f>
        <v/>
      </c>
      <c r="AP241" s="3" t="str">
        <f>IF(J241&lt;&gt;"LIBSETS_SETTYPE_BATTLEGROUND",IF(J241&lt;&gt;"LIBSETS_SETTYPE_SPECIAL",IF(AQ241&lt;&gt;"",VLOOKUP(AQ241,'ESO zone constants'!$E$2:$L$4999,8,FALSE),""),""),"")</f>
        <v/>
      </c>
      <c r="AT241" s="25" t="str">
        <f t="shared" si="17"/>
        <v>[432] = {wayshrines={-1,-1,-1,}, dlcId=DLC_BASE_GAME</v>
      </c>
      <c r="AU241" s="25" t="str">
        <f t="shared" si="18"/>
        <v>, zoneIds={1080}, veteran={[EQUIP_TYPE_HEAD]=true, [EQUIP_TYPE_SHOULDERS]=false}</v>
      </c>
      <c r="AV241" s="25" t="str">
        <f t="shared" si="21"/>
        <v>, setType=LIBSETS_SETTYPE_MONSTER, dropMechanic=LIBSETS_DROP_MECHANIC_MONSTER_NAME, dropMechanicNames={['en']='The Stonekeeper'}},</v>
      </c>
      <c r="AW241" s="25" t="str">
        <f t="shared" si="19"/>
        <v xml:space="preserve"> --Stonekeeper / Steinwahrer   [Frostvault]</v>
      </c>
    </row>
    <row r="242" spans="1:49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6"/>
        <v>436</v>
      </c>
      <c r="J242" s="8" t="s">
        <v>4252</v>
      </c>
      <c r="K242">
        <v>3</v>
      </c>
      <c r="L242" t="s">
        <v>4239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s="43" t="s">
        <v>4357</v>
      </c>
      <c r="W242" t="s">
        <v>28</v>
      </c>
      <c r="X242"/>
      <c r="Y242" s="3" t="str">
        <f>IF(J242&lt;&gt;"LIBSETS_SETTYPE_BATTLEGROUND",IF(J242&lt;&gt;"LIBSETS_SETTYPE_SPECIAL",IF(Z242&lt;&gt;"",VLOOKUP(Z242,'ESO zone constants'!$E$2:$L$4999,8,FALSE),""),""),"")</f>
        <v/>
      </c>
      <c r="AA242"/>
      <c r="AB242"/>
      <c r="AC242"/>
      <c r="AD242" s="3" t="str">
        <f>IF(J242&lt;&gt;"LIBSETS_SETTYPE_BATTLEGROUND",IF(J242&lt;&gt;"LIBSETS_SETTYPE_SPECIAL",IF(AE242&lt;&gt;"",VLOOKUP(AE242,'ESO zone constants'!$E$2:$L$4999,8,FALSE),""),""),"")</f>
        <v/>
      </c>
      <c r="AH242" s="3" t="str">
        <f>IF(J242&lt;&gt;"LIBSETS_SETTYPE_BATTLEGROUND",IF(J242&lt;&gt;"LIBSETS_SETTYPE_SPECIAL",IF(AI242&lt;&gt;"",VLOOKUP(AI242,'ESO zone constants'!$E$2:$L$4999,8,FALSE),""),""),"")</f>
        <v/>
      </c>
      <c r="AL242" s="3" t="str">
        <f>IF(J242&lt;&gt;"LIBSETS_SETTYPE_BATTLEGROUND",IF(J242&lt;&gt;"LIBSETS_SETTYPE_SPECIAL",IF(AM242&lt;&gt;"",VLOOKUP(AM242,'ESO zone constants'!$E$2:$L$4999,8,FALSE),""),""),"")</f>
        <v/>
      </c>
      <c r="AP242" s="3" t="str">
        <f>IF(J242&lt;&gt;"LIBSETS_SETTYPE_BATTLEGROUND",IF(J242&lt;&gt;"LIBSETS_SETTYPE_SPECIAL",IF(AQ242&lt;&gt;"",VLOOKUP(AQ242,'ESO zone constants'!$E$2:$L$4999,8,FALSE),""),""),"")</f>
        <v/>
      </c>
      <c r="AT242" s="25" t="str">
        <f t="shared" si="17"/>
        <v>[436] = {wayshrines={-1,-1,-1,}, dlcId=DLC_DARK_BROTHERHOOD</v>
      </c>
      <c r="AU242" s="25" t="str">
        <f t="shared" si="18"/>
        <v>, zoneIds={1081}, veteran={[EQUIP_TYPE_HEAD]=true, [EQUIP_TYPE_SHOULDERS]=false}</v>
      </c>
      <c r="AV242" s="25" t="str">
        <f t="shared" si="21"/>
        <v>, setType=LIBSETS_SETTYPE_MONSTER, dropMechanic=LIBSETS_DROP_MECHANIC_MONSTER_NAME, dropMechanicNames={['en']='Symphony of Blades'}},</v>
      </c>
      <c r="AW242" s="25" t="str">
        <f t="shared" si="19"/>
        <v xml:space="preserve"> --Symphony of Blades / Sinfonie der Klingen   [Depths of Malatar]</v>
      </c>
    </row>
    <row r="243" spans="1:49" s="15" customFormat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6"/>
        <v>20</v>
      </c>
      <c r="H243"/>
      <c r="I243"/>
      <c r="J243" s="8" t="s">
        <v>4253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 s="43"/>
      <c r="W243"/>
      <c r="X243"/>
      <c r="Y243" s="3" t="str">
        <f>IF(J243&lt;&gt;"LIBSETS_SETTYPE_BATTLEGROUND",IF(J243&lt;&gt;"LIBSETS_SETTYPE_SPECIAL",IF(Z243&lt;&gt;"",VLOOKUP(Z243,'ESO zone constants'!$E$2:$L$4999,8,FALSE),""),""),"")</f>
        <v/>
      </c>
      <c r="Z243"/>
      <c r="AA243"/>
      <c r="AB243"/>
      <c r="AC243"/>
      <c r="AD243" s="3" t="str">
        <f>IF(J243&lt;&gt;"LIBSETS_SETTYPE_BATTLEGROUND",IF(J243&lt;&gt;"LIBSETS_SETTYPE_SPECIAL",IF(AE243&lt;&gt;"",VLOOKUP(AE243,'ESO zone constants'!$E$2:$L$4999,8,FALSE),""),""),"")</f>
        <v/>
      </c>
      <c r="AE243"/>
      <c r="AF243"/>
      <c r="AG243"/>
      <c r="AH243" s="3" t="str">
        <f>IF(J243&lt;&gt;"LIBSETS_SETTYPE_BATTLEGROUND",IF(J243&lt;&gt;"LIBSETS_SETTYPE_SPECIAL",IF(AI243&lt;&gt;"",VLOOKUP(AI243,'ESO zone constants'!$E$2:$L$4999,8,FALSE),""),""),"")</f>
        <v/>
      </c>
      <c r="AI243"/>
      <c r="AJ243"/>
      <c r="AK243"/>
      <c r="AL243" s="3" t="str">
        <f>IF(J243&lt;&gt;"LIBSETS_SETTYPE_BATTLEGROUND",IF(J243&lt;&gt;"LIBSETS_SETTYPE_SPECIAL",IF(AM243&lt;&gt;"",VLOOKUP(AM243,'ESO zone constants'!$E$2:$L$4999,8,FALSE),""),""),"")</f>
        <v/>
      </c>
      <c r="AM243"/>
      <c r="AN243"/>
      <c r="AO243"/>
      <c r="AP243" s="3" t="str">
        <f>IF(J243&lt;&gt;"LIBSETS_SETTYPE_BATTLEGROUND",IF(J243&lt;&gt;"LIBSETS_SETTYPE_SPECIAL",IF(AQ243&lt;&gt;"",VLOOKUP(AQ243,'ESO zone constants'!$E$2:$L$4999,8,FALSE),""),""),"")</f>
        <v/>
      </c>
      <c r="AQ243"/>
      <c r="AR243"/>
      <c r="AS243"/>
      <c r="AT243" s="25" t="str">
        <f t="shared" si="17"/>
        <v>[20] = {wayshrines={-1,-1,-1,}, dlcId=DLC_BASE_GAME</v>
      </c>
      <c r="AU243" s="25" t="str">
        <f t="shared" si="18"/>
        <v>, zoneIds={103}, veteran=false</v>
      </c>
      <c r="AV243" s="25" t="str">
        <f t="shared" si="21"/>
        <v>, setType=LIBSETS_SETTYPE_OVERLAND},</v>
      </c>
      <c r="AW243" s="25" t="str">
        <f t="shared" si="19"/>
        <v xml:space="preserve"> --Witchman Armor / Hexenwerk   [The Rift]</v>
      </c>
    </row>
    <row r="244" spans="1:49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6"/>
        <v>21</v>
      </c>
      <c r="J244" s="8" t="s">
        <v>4253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W244"/>
      <c r="X244"/>
      <c r="Y244" s="3" t="str">
        <f>IF(J244&lt;&gt;"LIBSETS_SETTYPE_BATTLEGROUND",IF(J244&lt;&gt;"LIBSETS_SETTYPE_SPECIAL",IF(Z244&lt;&gt;"",VLOOKUP(Z244,'ESO zone constants'!$E$2:$L$4999,8,FALSE),""),""),"")</f>
        <v/>
      </c>
      <c r="AA244"/>
      <c r="AB244"/>
      <c r="AC244"/>
      <c r="AD244" s="3" t="str">
        <f>IF(J244&lt;&gt;"LIBSETS_SETTYPE_BATTLEGROUND",IF(J244&lt;&gt;"LIBSETS_SETTYPE_SPECIAL",IF(AE244&lt;&gt;"",VLOOKUP(AE244,'ESO zone constants'!$E$2:$L$4999,8,FALSE),""),""),"")</f>
        <v/>
      </c>
      <c r="AH244" s="3" t="str">
        <f>IF(J244&lt;&gt;"LIBSETS_SETTYPE_BATTLEGROUND",IF(J244&lt;&gt;"LIBSETS_SETTYPE_SPECIAL",IF(AI244&lt;&gt;"",VLOOKUP(AI244,'ESO zone constants'!$E$2:$L$4999,8,FALSE),""),""),"")</f>
        <v/>
      </c>
      <c r="AL244" s="3" t="str">
        <f>IF(J244&lt;&gt;"LIBSETS_SETTYPE_BATTLEGROUND",IF(J244&lt;&gt;"LIBSETS_SETTYPE_SPECIAL",IF(AM244&lt;&gt;"",VLOOKUP(AM244,'ESO zone constants'!$E$2:$L$4999,8,FALSE),""),""),"")</f>
        <v/>
      </c>
      <c r="AP244" s="3" t="str">
        <f>IF(J244&lt;&gt;"LIBSETS_SETTYPE_BATTLEGROUND",IF(J244&lt;&gt;"LIBSETS_SETTYPE_SPECIAL",IF(AQ244&lt;&gt;"",VLOOKUP(AQ244,'ESO zone constants'!$E$2:$L$4999,8,FALSE),""),""),"")</f>
        <v/>
      </c>
      <c r="AT244" s="25" t="str">
        <f t="shared" si="17"/>
        <v>[21] = {wayshrines={-1,-1,-1,}, dlcId=DLC_BASE_GAME</v>
      </c>
      <c r="AU244" s="25" t="str">
        <f t="shared" si="18"/>
        <v>, zoneIds={101}, veteran=false</v>
      </c>
      <c r="AV244" s="25" t="str">
        <f t="shared" si="21"/>
        <v>, setType=LIBSETS_SETTYPE_OVERLAND},</v>
      </c>
      <c r="AW244" s="25" t="str">
        <f t="shared" si="19"/>
        <v xml:space="preserve"> --Akaviri Dragonguard / Akavirische Drachengarde   [Eastmarch]</v>
      </c>
    </row>
    <row r="245" spans="1:49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6"/>
        <v>22</v>
      </c>
      <c r="J245" s="8" t="s">
        <v>4253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W245"/>
      <c r="X245"/>
      <c r="Y245" s="3" t="str">
        <f>IF(J245&lt;&gt;"LIBSETS_SETTYPE_BATTLEGROUND",IF(J245&lt;&gt;"LIBSETS_SETTYPE_SPECIAL",IF(Z245&lt;&gt;"",VLOOKUP(Z245,'ESO zone constants'!$E$2:$L$4999,8,FALSE),""),""),"")</f>
        <v/>
      </c>
      <c r="AA245"/>
      <c r="AB245"/>
      <c r="AC245"/>
      <c r="AD245" s="3" t="str">
        <f>IF(J245&lt;&gt;"LIBSETS_SETTYPE_BATTLEGROUND",IF(J245&lt;&gt;"LIBSETS_SETTYPE_SPECIAL",IF(AE245&lt;&gt;"",VLOOKUP(AE245,'ESO zone constants'!$E$2:$L$4999,8,FALSE),""),""),"")</f>
        <v/>
      </c>
      <c r="AH245" s="3" t="str">
        <f>IF(J245&lt;&gt;"LIBSETS_SETTYPE_BATTLEGROUND",IF(J245&lt;&gt;"LIBSETS_SETTYPE_SPECIAL",IF(AI245&lt;&gt;"",VLOOKUP(AI245,'ESO zone constants'!$E$2:$L$4999,8,FALSE),""),""),"")</f>
        <v/>
      </c>
      <c r="AL245" s="3" t="str">
        <f>IF(J245&lt;&gt;"LIBSETS_SETTYPE_BATTLEGROUND",IF(J245&lt;&gt;"LIBSETS_SETTYPE_SPECIAL",IF(AM245&lt;&gt;"",VLOOKUP(AM245,'ESO zone constants'!$E$2:$L$4999,8,FALSE),""),""),"")</f>
        <v/>
      </c>
      <c r="AP245" s="3" t="str">
        <f>IF(J245&lt;&gt;"LIBSETS_SETTYPE_BATTLEGROUND",IF(J245&lt;&gt;"LIBSETS_SETTYPE_SPECIAL",IF(AQ245&lt;&gt;"",VLOOKUP(AQ245,'ESO zone constants'!$E$2:$L$4999,8,FALSE),""),""),"")</f>
        <v/>
      </c>
      <c r="AT245" s="25" t="str">
        <f t="shared" si="17"/>
        <v>[22] = {wayshrines={-1,-1,-1,}, dlcId=DLC_BASE_GAME</v>
      </c>
      <c r="AU245" s="25" t="str">
        <f t="shared" si="18"/>
        <v>, zoneIds={19}, veteran=false</v>
      </c>
      <c r="AV245" s="25" t="str">
        <f t="shared" si="21"/>
        <v>, setType=LIBSETS_SETTYPE_OVERLAND},</v>
      </c>
      <c r="AW245" s="25" t="str">
        <f t="shared" si="19"/>
        <v xml:space="preserve"> --Dreamer's Mantle / Mantel des Träumers   [Stormhaven]</v>
      </c>
    </row>
    <row r="246" spans="1:49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6"/>
        <v>26</v>
      </c>
      <c r="J246" s="8" t="s">
        <v>4253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W246"/>
      <c r="X246"/>
      <c r="Y246" s="3" t="str">
        <f>IF(J246&lt;&gt;"LIBSETS_SETTYPE_BATTLEGROUND",IF(J246&lt;&gt;"LIBSETS_SETTYPE_SPECIAL",IF(Z246&lt;&gt;"",VLOOKUP(Z246,'ESO zone constants'!$E$2:$L$4999,8,FALSE),""),""),"")</f>
        <v/>
      </c>
      <c r="AA246"/>
      <c r="AB246"/>
      <c r="AC246"/>
      <c r="AD246" s="3" t="str">
        <f>IF(J246&lt;&gt;"LIBSETS_SETTYPE_BATTLEGROUND",IF(J246&lt;&gt;"LIBSETS_SETTYPE_SPECIAL",IF(AE246&lt;&gt;"",VLOOKUP(AE246,'ESO zone constants'!$E$2:$L$4999,8,FALSE),""),""),"")</f>
        <v/>
      </c>
      <c r="AH246" s="3" t="str">
        <f>IF(J246&lt;&gt;"LIBSETS_SETTYPE_BATTLEGROUND",IF(J246&lt;&gt;"LIBSETS_SETTYPE_SPECIAL",IF(AI246&lt;&gt;"",VLOOKUP(AI246,'ESO zone constants'!$E$2:$L$4999,8,FALSE),""),""),"")</f>
        <v/>
      </c>
      <c r="AL246" s="3" t="str">
        <f>IF(J246&lt;&gt;"LIBSETS_SETTYPE_BATTLEGROUND",IF(J246&lt;&gt;"LIBSETS_SETTYPE_SPECIAL",IF(AM246&lt;&gt;"",VLOOKUP(AM246,'ESO zone constants'!$E$2:$L$4999,8,FALSE),""),""),"")</f>
        <v/>
      </c>
      <c r="AP246" s="3" t="str">
        <f>IF(J246&lt;&gt;"LIBSETS_SETTYPE_BATTLEGROUND",IF(J246&lt;&gt;"LIBSETS_SETTYPE_SPECIAL",IF(AQ246&lt;&gt;"",VLOOKUP(AQ246,'ESO zone constants'!$E$2:$L$4999,8,FALSE),""),""),"")</f>
        <v/>
      </c>
      <c r="AT246" s="25" t="str">
        <f t="shared" si="17"/>
        <v>[26] = {wayshrines={-1,-1,-1,}, dlcId=DLC_BASE_GAME</v>
      </c>
      <c r="AU246" s="25" t="str">
        <f t="shared" si="18"/>
        <v>, zoneIds={347}, veteran=false</v>
      </c>
      <c r="AV246" s="25" t="str">
        <f t="shared" si="21"/>
        <v>, setType=LIBSETS_SETTYPE_OVERLAND},</v>
      </c>
      <c r="AW246" s="25" t="str">
        <f t="shared" si="19"/>
        <v xml:space="preserve"> --Prisoner's Rags / Lumpen des Gefangenen   [Coldharbour]</v>
      </c>
    </row>
    <row r="247" spans="1:49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6"/>
        <v>27</v>
      </c>
      <c r="J247" s="8" t="s">
        <v>4253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W247"/>
      <c r="X247"/>
      <c r="Y247" s="3" t="str">
        <f>IF(J247&lt;&gt;"LIBSETS_SETTYPE_BATTLEGROUND",IF(J247&lt;&gt;"LIBSETS_SETTYPE_SPECIAL",IF(Z247&lt;&gt;"",VLOOKUP(Z247,'ESO zone constants'!$E$2:$L$4999,8,FALSE),""),""),"")</f>
        <v/>
      </c>
      <c r="AA247"/>
      <c r="AB247"/>
      <c r="AC247"/>
      <c r="AD247" s="3" t="str">
        <f>IF(J247&lt;&gt;"LIBSETS_SETTYPE_BATTLEGROUND",IF(J247&lt;&gt;"LIBSETS_SETTYPE_SPECIAL",IF(AE247&lt;&gt;"",VLOOKUP(AE247,'ESO zone constants'!$E$2:$L$4999,8,FALSE),""),""),"")</f>
        <v/>
      </c>
      <c r="AH247" s="3" t="str">
        <f>IF(J247&lt;&gt;"LIBSETS_SETTYPE_BATTLEGROUND",IF(J247&lt;&gt;"LIBSETS_SETTYPE_SPECIAL",IF(AI247&lt;&gt;"",VLOOKUP(AI247,'ESO zone constants'!$E$2:$L$4999,8,FALSE),""),""),"")</f>
        <v/>
      </c>
      <c r="AL247" s="3" t="str">
        <f>IF(J247&lt;&gt;"LIBSETS_SETTYPE_BATTLEGROUND",IF(J247&lt;&gt;"LIBSETS_SETTYPE_SPECIAL",IF(AM247&lt;&gt;"",VLOOKUP(AM247,'ESO zone constants'!$E$2:$L$4999,8,FALSE),""),""),"")</f>
        <v/>
      </c>
      <c r="AP247" s="3" t="str">
        <f>IF(J247&lt;&gt;"LIBSETS_SETTYPE_BATTLEGROUND",IF(J247&lt;&gt;"LIBSETS_SETTYPE_SPECIAL",IF(AQ247&lt;&gt;"",VLOOKUP(AQ247,'ESO zone constants'!$E$2:$L$4999,8,FALSE),""),""),"")</f>
        <v/>
      </c>
      <c r="AT247" s="25" t="str">
        <f t="shared" si="17"/>
        <v>[27] = {wayshrines={-1,-1,-1,}, dlcId=DLC_BASE_GAME</v>
      </c>
      <c r="AU247" s="25" t="str">
        <f t="shared" si="18"/>
        <v>, zoneIds={101}, veteran=false</v>
      </c>
      <c r="AV247" s="25" t="str">
        <f t="shared" si="21"/>
        <v>, setType=LIBSETS_SETTYPE_OVERLAND},</v>
      </c>
      <c r="AW247" s="25" t="str">
        <f t="shared" si="19"/>
        <v xml:space="preserve"> --Fiord's Legacy / Fiords Erbe   [Eastmarch]</v>
      </c>
    </row>
    <row r="248" spans="1:49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6"/>
        <v>30</v>
      </c>
      <c r="J248" s="8" t="s">
        <v>4253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W248"/>
      <c r="X248"/>
      <c r="Y248" s="3" t="str">
        <f>IF(J248&lt;&gt;"LIBSETS_SETTYPE_BATTLEGROUND",IF(J248&lt;&gt;"LIBSETS_SETTYPE_SPECIAL",IF(Z248&lt;&gt;"",VLOOKUP(Z248,'ESO zone constants'!$E$2:$L$4999,8,FALSE),""),""),"")</f>
        <v/>
      </c>
      <c r="AA248"/>
      <c r="AB248"/>
      <c r="AC248"/>
      <c r="AD248" s="3" t="str">
        <f>IF(J248&lt;&gt;"LIBSETS_SETTYPE_BATTLEGROUND",IF(J248&lt;&gt;"LIBSETS_SETTYPE_SPECIAL",IF(AE248&lt;&gt;"",VLOOKUP(AE248,'ESO zone constants'!$E$2:$L$4999,8,FALSE),""),""),"")</f>
        <v/>
      </c>
      <c r="AH248" s="3" t="str">
        <f>IF(J248&lt;&gt;"LIBSETS_SETTYPE_BATTLEGROUND",IF(J248&lt;&gt;"LIBSETS_SETTYPE_SPECIAL",IF(AI248&lt;&gt;"",VLOOKUP(AI248,'ESO zone constants'!$E$2:$L$4999,8,FALSE),""),""),"")</f>
        <v/>
      </c>
      <c r="AL248" s="3" t="str">
        <f>IF(J248&lt;&gt;"LIBSETS_SETTYPE_BATTLEGROUND",IF(J248&lt;&gt;"LIBSETS_SETTYPE_SPECIAL",IF(AM248&lt;&gt;"",VLOOKUP(AM248,'ESO zone constants'!$E$2:$L$4999,8,FALSE),""),""),"")</f>
        <v/>
      </c>
      <c r="AP248" s="3" t="str">
        <f>IF(J248&lt;&gt;"LIBSETS_SETTYPE_BATTLEGROUND",IF(J248&lt;&gt;"LIBSETS_SETTYPE_SPECIAL",IF(AQ248&lt;&gt;"",VLOOKUP(AQ248,'ESO zone constants'!$E$2:$L$4999,8,FALSE),""),""),"")</f>
        <v/>
      </c>
      <c r="AT248" s="25" t="str">
        <f t="shared" si="17"/>
        <v>[30] = {wayshrines={-1,-1,-1,}, dlcId=DLC_BASE_GAME</v>
      </c>
      <c r="AU248" s="25" t="str">
        <f t="shared" si="18"/>
        <v>, zoneIds={58}, veteran=false</v>
      </c>
      <c r="AV248" s="25" t="str">
        <f t="shared" si="21"/>
        <v>, setType=LIBSETS_SETTYPE_OVERLAND},</v>
      </c>
      <c r="AW248" s="25" t="str">
        <f t="shared" si="19"/>
        <v xml:space="preserve"> --Thunderbug's Carapace / Donnerkäferpanzer   [Malabal Tor]</v>
      </c>
    </row>
    <row r="249" spans="1:49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6"/>
        <v>31</v>
      </c>
      <c r="J249" s="8" t="s">
        <v>4253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W249"/>
      <c r="X249"/>
      <c r="Y249" s="3" t="str">
        <f>IF(J249&lt;&gt;"LIBSETS_SETTYPE_BATTLEGROUND",IF(J249&lt;&gt;"LIBSETS_SETTYPE_SPECIAL",IF(Z249&lt;&gt;"",VLOOKUP(Z249,'ESO zone constants'!$E$2:$L$4999,8,FALSE),""),""),"")</f>
        <v/>
      </c>
      <c r="AA249"/>
      <c r="AB249"/>
      <c r="AC249"/>
      <c r="AD249" s="3" t="str">
        <f>IF(J249&lt;&gt;"LIBSETS_SETTYPE_BATTLEGROUND",IF(J249&lt;&gt;"LIBSETS_SETTYPE_SPECIAL",IF(AE249&lt;&gt;"",VLOOKUP(AE249,'ESO zone constants'!$E$2:$L$4999,8,FALSE),""),""),"")</f>
        <v/>
      </c>
      <c r="AH249" s="3" t="str">
        <f>IF(J249&lt;&gt;"LIBSETS_SETTYPE_BATTLEGROUND",IF(J249&lt;&gt;"LIBSETS_SETTYPE_SPECIAL",IF(AI249&lt;&gt;"",VLOOKUP(AI249,'ESO zone constants'!$E$2:$L$4999,8,FALSE),""),""),"")</f>
        <v/>
      </c>
      <c r="AL249" s="3" t="str">
        <f>IF(J249&lt;&gt;"LIBSETS_SETTYPE_BATTLEGROUND",IF(J249&lt;&gt;"LIBSETS_SETTYPE_SPECIAL",IF(AM249&lt;&gt;"",VLOOKUP(AM249,'ESO zone constants'!$E$2:$L$4999,8,FALSE),""),""),"")</f>
        <v/>
      </c>
      <c r="AP249" s="3" t="str">
        <f>IF(J249&lt;&gt;"LIBSETS_SETTYPE_BATTLEGROUND",IF(J249&lt;&gt;"LIBSETS_SETTYPE_SPECIAL",IF(AQ249&lt;&gt;"",VLOOKUP(AQ249,'ESO zone constants'!$E$2:$L$4999,8,FALSE),""),""),"")</f>
        <v/>
      </c>
      <c r="AT249" s="25" t="str">
        <f t="shared" si="17"/>
        <v>[31] = {wayshrines={-1,-1,-1,}, dlcId=DLC_BASE_GAME</v>
      </c>
      <c r="AU249" s="25" t="str">
        <f t="shared" si="18"/>
        <v>, zoneIds={41}, veteran=false</v>
      </c>
      <c r="AV249" s="25" t="str">
        <f t="shared" si="21"/>
        <v>, setType=LIBSETS_SETTYPE_OVERLAND},</v>
      </c>
      <c r="AW249" s="25" t="str">
        <f t="shared" si="19"/>
        <v xml:space="preserve"> --Silks of the Sun / Sonnenseide   [Stonefalls]</v>
      </c>
    </row>
    <row r="250" spans="1:49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6"/>
        <v>34</v>
      </c>
      <c r="J250" s="8" t="s">
        <v>4253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W250"/>
      <c r="X250"/>
      <c r="Y250" s="3" t="str">
        <f>IF(J250&lt;&gt;"LIBSETS_SETTYPE_BATTLEGROUND",IF(J250&lt;&gt;"LIBSETS_SETTYPE_SPECIAL",IF(Z250&lt;&gt;"",VLOOKUP(Z250,'ESO zone constants'!$E$2:$L$4999,8,FALSE),""),""),"")</f>
        <v/>
      </c>
      <c r="AA250"/>
      <c r="AB250"/>
      <c r="AC250"/>
      <c r="AD250" s="3" t="str">
        <f>IF(J250&lt;&gt;"LIBSETS_SETTYPE_BATTLEGROUND",IF(J250&lt;&gt;"LIBSETS_SETTYPE_SPECIAL",IF(AE250&lt;&gt;"",VLOOKUP(AE250,'ESO zone constants'!$E$2:$L$4999,8,FALSE),""),""),"")</f>
        <v/>
      </c>
      <c r="AH250" s="3" t="str">
        <f>IF(J250&lt;&gt;"LIBSETS_SETTYPE_BATTLEGROUND",IF(J250&lt;&gt;"LIBSETS_SETTYPE_SPECIAL",IF(AI250&lt;&gt;"",VLOOKUP(AI250,'ESO zone constants'!$E$2:$L$4999,8,FALSE),""),""),"")</f>
        <v/>
      </c>
      <c r="AL250" s="3" t="str">
        <f>IF(J250&lt;&gt;"LIBSETS_SETTYPE_BATTLEGROUND",IF(J250&lt;&gt;"LIBSETS_SETTYPE_SPECIAL",IF(AM250&lt;&gt;"",VLOOKUP(AM250,'ESO zone constants'!$E$2:$L$4999,8,FALSE),""),""),"")</f>
        <v/>
      </c>
      <c r="AP250" s="3" t="str">
        <f>IF(J250&lt;&gt;"LIBSETS_SETTYPE_BATTLEGROUND",IF(J250&lt;&gt;"LIBSETS_SETTYPE_SPECIAL",IF(AQ250&lt;&gt;"",VLOOKUP(AQ250,'ESO zone constants'!$E$2:$L$4999,8,FALSE),""),""),"")</f>
        <v/>
      </c>
      <c r="AT250" s="25" t="str">
        <f t="shared" si="17"/>
        <v>[34] = {wayshrines={-1,-1,-1,}, dlcId=DLC_BASE_GAME</v>
      </c>
      <c r="AU250" s="25" t="str">
        <f t="shared" si="18"/>
        <v>, zoneIds={57}, veteran=false</v>
      </c>
      <c r="AV250" s="25" t="str">
        <f t="shared" si="21"/>
        <v>, setType=LIBSETS_SETTYPE_OVERLAND},</v>
      </c>
      <c r="AW250" s="25" t="str">
        <f t="shared" si="19"/>
        <v xml:space="preserve"> --Night Mother's Embrace / Umarmung der Mutter der Nacht   [Deshaan]</v>
      </c>
    </row>
    <row r="251" spans="1:49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6"/>
        <v>36</v>
      </c>
      <c r="J251" s="8" t="s">
        <v>4253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W251"/>
      <c r="X251"/>
      <c r="Y251" s="3" t="str">
        <f>IF(J251&lt;&gt;"LIBSETS_SETTYPE_BATTLEGROUND",IF(J251&lt;&gt;"LIBSETS_SETTYPE_SPECIAL",IF(Z251&lt;&gt;"",VLOOKUP(Z251,'ESO zone constants'!$E$2:$L$4999,8,FALSE),""),""),"")</f>
        <v/>
      </c>
      <c r="AA251"/>
      <c r="AB251"/>
      <c r="AC251"/>
      <c r="AD251" s="3" t="str">
        <f>IF(J251&lt;&gt;"LIBSETS_SETTYPE_BATTLEGROUND",IF(J251&lt;&gt;"LIBSETS_SETTYPE_SPECIAL",IF(AE251&lt;&gt;"",VLOOKUP(AE251,'ESO zone constants'!$E$2:$L$4999,8,FALSE),""),""),"")</f>
        <v/>
      </c>
      <c r="AH251" s="3" t="str">
        <f>IF(J251&lt;&gt;"LIBSETS_SETTYPE_BATTLEGROUND",IF(J251&lt;&gt;"LIBSETS_SETTYPE_SPECIAL",IF(AI251&lt;&gt;"",VLOOKUP(AI251,'ESO zone constants'!$E$2:$L$4999,8,FALSE),""),""),"")</f>
        <v/>
      </c>
      <c r="AL251" s="3" t="str">
        <f>IF(J251&lt;&gt;"LIBSETS_SETTYPE_BATTLEGROUND",IF(J251&lt;&gt;"LIBSETS_SETTYPE_SPECIAL",IF(AM251&lt;&gt;"",VLOOKUP(AM251,'ESO zone constants'!$E$2:$L$4999,8,FALSE),""),""),"")</f>
        <v/>
      </c>
      <c r="AP251" s="3" t="str">
        <f>IF(J251&lt;&gt;"LIBSETS_SETTYPE_BATTLEGROUND",IF(J251&lt;&gt;"LIBSETS_SETTYPE_SPECIAL",IF(AQ251&lt;&gt;"",VLOOKUP(AQ251,'ESO zone constants'!$E$2:$L$4999,8,FALSE),""),""),"")</f>
        <v/>
      </c>
      <c r="AT251" s="25" t="str">
        <f t="shared" si="17"/>
        <v>[36] = {wayshrines={-1,-1,-1,}, dlcId=DLC_BASE_GAME</v>
      </c>
      <c r="AU251" s="25" t="str">
        <f t="shared" si="18"/>
        <v>, zoneIds={381}, veteran=false</v>
      </c>
      <c r="AV251" s="25" t="str">
        <f t="shared" si="21"/>
        <v>, setType=LIBSETS_SETTYPE_OVERLAND},</v>
      </c>
      <c r="AW251" s="25" t="str">
        <f t="shared" si="19"/>
        <v xml:space="preserve"> --Armor of the Veiled Heritance / Rüstung des Schleiererbes   [Auridon]</v>
      </c>
    </row>
    <row r="252" spans="1:49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6"/>
        <v>47</v>
      </c>
      <c r="J252" s="8" t="s">
        <v>4253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W252"/>
      <c r="X252"/>
      <c r="Y252" s="3" t="str">
        <f>IF(J252&lt;&gt;"LIBSETS_SETTYPE_BATTLEGROUND",IF(J252&lt;&gt;"LIBSETS_SETTYPE_SPECIAL",IF(Z252&lt;&gt;"",VLOOKUP(Z252,'ESO zone constants'!$E$2:$L$4999,8,FALSE),""),""),"")</f>
        <v/>
      </c>
      <c r="AA252"/>
      <c r="AB252"/>
      <c r="AC252"/>
      <c r="AD252" s="3" t="str">
        <f>IF(J252&lt;&gt;"LIBSETS_SETTYPE_BATTLEGROUND",IF(J252&lt;&gt;"LIBSETS_SETTYPE_SPECIAL",IF(AE252&lt;&gt;"",VLOOKUP(AE252,'ESO zone constants'!$E$2:$L$4999,8,FALSE),""),""),"")</f>
        <v/>
      </c>
      <c r="AH252" s="3" t="str">
        <f>IF(J252&lt;&gt;"LIBSETS_SETTYPE_BATTLEGROUND",IF(J252&lt;&gt;"LIBSETS_SETTYPE_SPECIAL",IF(AI252&lt;&gt;"",VLOOKUP(AI252,'ESO zone constants'!$E$2:$L$4999,8,FALSE),""),""),"")</f>
        <v/>
      </c>
      <c r="AL252" s="3" t="str">
        <f>IF(J252&lt;&gt;"LIBSETS_SETTYPE_BATTLEGROUND",IF(J252&lt;&gt;"LIBSETS_SETTYPE_SPECIAL",IF(AM252&lt;&gt;"",VLOOKUP(AM252,'ESO zone constants'!$E$2:$L$4999,8,FALSE),""),""),"")</f>
        <v/>
      </c>
      <c r="AP252" s="3" t="str">
        <f>IF(J252&lt;&gt;"LIBSETS_SETTYPE_BATTLEGROUND",IF(J252&lt;&gt;"LIBSETS_SETTYPE_SPECIAL",IF(AQ252&lt;&gt;"",VLOOKUP(AQ252,'ESO zone constants'!$E$2:$L$4999,8,FALSE),""),""),"")</f>
        <v/>
      </c>
      <c r="AT252" s="25" t="str">
        <f t="shared" si="17"/>
        <v>[47] = {wayshrines={-1,-1,-1,}, dlcId=DLC_BASE_GAME</v>
      </c>
      <c r="AU252" s="25" t="str">
        <f t="shared" si="18"/>
        <v>, zoneIds={104}, veteran=false</v>
      </c>
      <c r="AV252" s="25" t="str">
        <f t="shared" si="21"/>
        <v>, setType=LIBSETS_SETTYPE_OVERLAND},</v>
      </c>
      <c r="AW252" s="25" t="str">
        <f t="shared" si="19"/>
        <v xml:space="preserve"> --Robes of the Withered Hand / Roben der Verdorrten Hand   [Alik'r Desert]</v>
      </c>
    </row>
    <row r="253" spans="1:49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6"/>
        <v>49</v>
      </c>
      <c r="J253" s="8" t="s">
        <v>4253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W253"/>
      <c r="X253"/>
      <c r="Y253" s="3" t="str">
        <f>IF(J253&lt;&gt;"LIBSETS_SETTYPE_BATTLEGROUND",IF(J253&lt;&gt;"LIBSETS_SETTYPE_SPECIAL",IF(Z253&lt;&gt;"",VLOOKUP(Z253,'ESO zone constants'!$E$2:$L$4999,8,FALSE),""),""),"")</f>
        <v/>
      </c>
      <c r="AA253"/>
      <c r="AB253"/>
      <c r="AC253"/>
      <c r="AD253" s="3" t="str">
        <f>IF(J253&lt;&gt;"LIBSETS_SETTYPE_BATTLEGROUND",IF(J253&lt;&gt;"LIBSETS_SETTYPE_SPECIAL",IF(AE253&lt;&gt;"",VLOOKUP(AE253,'ESO zone constants'!$E$2:$L$4999,8,FALSE),""),""),"")</f>
        <v/>
      </c>
      <c r="AH253" s="3" t="str">
        <f>IF(J253&lt;&gt;"LIBSETS_SETTYPE_BATTLEGROUND",IF(J253&lt;&gt;"LIBSETS_SETTYPE_SPECIAL",IF(AI253&lt;&gt;"",VLOOKUP(AI253,'ESO zone constants'!$E$2:$L$4999,8,FALSE),""),""),"")</f>
        <v/>
      </c>
      <c r="AL253" s="3" t="str">
        <f>IF(J253&lt;&gt;"LIBSETS_SETTYPE_BATTLEGROUND",IF(J253&lt;&gt;"LIBSETS_SETTYPE_SPECIAL",IF(AM253&lt;&gt;"",VLOOKUP(AM253,'ESO zone constants'!$E$2:$L$4999,8,FALSE),""),""),"")</f>
        <v/>
      </c>
      <c r="AP253" s="3" t="str">
        <f>IF(J253&lt;&gt;"LIBSETS_SETTYPE_BATTLEGROUND",IF(J253&lt;&gt;"LIBSETS_SETTYPE_SPECIAL",IF(AQ253&lt;&gt;"",VLOOKUP(AQ253,'ESO zone constants'!$E$2:$L$4999,8,FALSE),""),""),"")</f>
        <v/>
      </c>
      <c r="AT253" s="25" t="str">
        <f t="shared" si="17"/>
        <v>[49] = {wayshrines={-1,-1,-1,}, dlcId=DLC_BASE_GAME</v>
      </c>
      <c r="AU253" s="25" t="str">
        <f t="shared" si="18"/>
        <v>, zoneIds={41}, veteran=false</v>
      </c>
      <c r="AV253" s="25" t="str">
        <f t="shared" si="21"/>
        <v>, setType=LIBSETS_SETTYPE_OVERLAND},</v>
      </c>
      <c r="AW253" s="25" t="str">
        <f t="shared" si="19"/>
        <v xml:space="preserve"> --Shadow of the Red Mountain / Schatten des Roten Berges   [Stonefalls]</v>
      </c>
    </row>
    <row r="254" spans="1:49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6"/>
        <v>56</v>
      </c>
      <c r="J254" s="8" t="s">
        <v>4253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W254"/>
      <c r="X254"/>
      <c r="Y254" s="3" t="str">
        <f>IF(J254&lt;&gt;"LIBSETS_SETTYPE_BATTLEGROUND",IF(J254&lt;&gt;"LIBSETS_SETTYPE_SPECIAL",IF(Z254&lt;&gt;"",VLOOKUP(Z254,'ESO zone constants'!$E$2:$L$4999,8,FALSE),""),""),"")</f>
        <v/>
      </c>
      <c r="AA254"/>
      <c r="AB254"/>
      <c r="AC254"/>
      <c r="AD254" s="3" t="str">
        <f>IF(J254&lt;&gt;"LIBSETS_SETTYPE_BATTLEGROUND",IF(J254&lt;&gt;"LIBSETS_SETTYPE_SPECIAL",IF(AE254&lt;&gt;"",VLOOKUP(AE254,'ESO zone constants'!$E$2:$L$4999,8,FALSE),""),""),"")</f>
        <v/>
      </c>
      <c r="AH254" s="3" t="str">
        <f>IF(J254&lt;&gt;"LIBSETS_SETTYPE_BATTLEGROUND",IF(J254&lt;&gt;"LIBSETS_SETTYPE_SPECIAL",IF(AI254&lt;&gt;"",VLOOKUP(AI254,'ESO zone constants'!$E$2:$L$4999,8,FALSE),""),""),"")</f>
        <v/>
      </c>
      <c r="AL254" s="3" t="str">
        <f>IF(J254&lt;&gt;"LIBSETS_SETTYPE_BATTLEGROUND",IF(J254&lt;&gt;"LIBSETS_SETTYPE_SPECIAL",IF(AM254&lt;&gt;"",VLOOKUP(AM254,'ESO zone constants'!$E$2:$L$4999,8,FALSE),""),""),"")</f>
        <v/>
      </c>
      <c r="AP254" s="3" t="str">
        <f>IF(J254&lt;&gt;"LIBSETS_SETTYPE_BATTLEGROUND",IF(J254&lt;&gt;"LIBSETS_SETTYPE_SPECIAL",IF(AQ254&lt;&gt;"",VLOOKUP(AQ254,'ESO zone constants'!$E$2:$L$4999,8,FALSE),""),""),"")</f>
        <v/>
      </c>
      <c r="AT254" s="25" t="str">
        <f t="shared" si="17"/>
        <v>[56] = {wayshrines={-1,-1,-1,}, dlcId=DLC_BASE_GAME</v>
      </c>
      <c r="AU254" s="25" t="str">
        <f t="shared" si="18"/>
        <v>, zoneIds={101}, veteran=false</v>
      </c>
      <c r="AV254" s="25" t="str">
        <f t="shared" si="21"/>
        <v>, setType=LIBSETS_SETTYPE_OVERLAND},</v>
      </c>
      <c r="AW254" s="25" t="str">
        <f t="shared" si="19"/>
        <v xml:space="preserve"> --Stendarr's Embrace / Stendarrs Umarmung   [Eastmarch]</v>
      </c>
    </row>
    <row r="255" spans="1:49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6"/>
        <v>57</v>
      </c>
      <c r="J255" s="8" t="s">
        <v>4253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W255"/>
      <c r="X255"/>
      <c r="Y255" s="3" t="str">
        <f>IF(J255&lt;&gt;"LIBSETS_SETTYPE_BATTLEGROUND",IF(J255&lt;&gt;"LIBSETS_SETTYPE_SPECIAL",IF(Z255&lt;&gt;"",VLOOKUP(Z255,'ESO zone constants'!$E$2:$L$4999,8,FALSE),""),""),"")</f>
        <v/>
      </c>
      <c r="AA255"/>
      <c r="AB255"/>
      <c r="AC255"/>
      <c r="AD255" s="3" t="str">
        <f>IF(J255&lt;&gt;"LIBSETS_SETTYPE_BATTLEGROUND",IF(J255&lt;&gt;"LIBSETS_SETTYPE_SPECIAL",IF(AE255&lt;&gt;"",VLOOKUP(AE255,'ESO zone constants'!$E$2:$L$4999,8,FALSE),""),""),"")</f>
        <v/>
      </c>
      <c r="AH255" s="3" t="str">
        <f>IF(J255&lt;&gt;"LIBSETS_SETTYPE_BATTLEGROUND",IF(J255&lt;&gt;"LIBSETS_SETTYPE_SPECIAL",IF(AI255&lt;&gt;"",VLOOKUP(AI255,'ESO zone constants'!$E$2:$L$4999,8,FALSE),""),""),"")</f>
        <v/>
      </c>
      <c r="AL255" s="3" t="str">
        <f>IF(J255&lt;&gt;"LIBSETS_SETTYPE_BATTLEGROUND",IF(J255&lt;&gt;"LIBSETS_SETTYPE_SPECIAL",IF(AM255&lt;&gt;"",VLOOKUP(AM255,'ESO zone constants'!$E$2:$L$4999,8,FALSE),""),""),"")</f>
        <v/>
      </c>
      <c r="AP255" s="3" t="str">
        <f>IF(J255&lt;&gt;"LIBSETS_SETTYPE_BATTLEGROUND",IF(J255&lt;&gt;"LIBSETS_SETTYPE_SPECIAL",IF(AQ255&lt;&gt;"",VLOOKUP(AQ255,'ESO zone constants'!$E$2:$L$4999,8,FALSE),""),""),"")</f>
        <v/>
      </c>
      <c r="AT255" s="25" t="str">
        <f t="shared" si="17"/>
        <v>[57] = {wayshrines={-1,-1,-1,}, dlcId=DLC_BASE_GAME</v>
      </c>
      <c r="AU255" s="25" t="str">
        <f t="shared" si="18"/>
        <v>, zoneIds={383}, veteran=false</v>
      </c>
      <c r="AV255" s="25" t="str">
        <f t="shared" si="21"/>
        <v>, setType=LIBSETS_SETTYPE_OVERLAND},</v>
      </c>
      <c r="AW255" s="25" t="str">
        <f t="shared" si="19"/>
        <v xml:space="preserve"> --Syrabane's Grip / Syrabanns Griff   [Grahtwood]</v>
      </c>
    </row>
    <row r="256" spans="1:49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6"/>
        <v>58</v>
      </c>
      <c r="J256" s="8" t="s">
        <v>4253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W256"/>
      <c r="X256"/>
      <c r="Y256" s="3" t="str">
        <f>IF(J256&lt;&gt;"LIBSETS_SETTYPE_BATTLEGROUND",IF(J256&lt;&gt;"LIBSETS_SETTYPE_SPECIAL",IF(Z256&lt;&gt;"",VLOOKUP(Z256,'ESO zone constants'!$E$2:$L$4999,8,FALSE),""),""),"")</f>
        <v/>
      </c>
      <c r="AA256"/>
      <c r="AB256"/>
      <c r="AC256"/>
      <c r="AD256" s="3" t="str">
        <f>IF(J256&lt;&gt;"LIBSETS_SETTYPE_BATTLEGROUND",IF(J256&lt;&gt;"LIBSETS_SETTYPE_SPECIAL",IF(AE256&lt;&gt;"",VLOOKUP(AE256,'ESO zone constants'!$E$2:$L$4999,8,FALSE),""),""),"")</f>
        <v/>
      </c>
      <c r="AH256" s="3" t="str">
        <f>IF(J256&lt;&gt;"LIBSETS_SETTYPE_BATTLEGROUND",IF(J256&lt;&gt;"LIBSETS_SETTYPE_SPECIAL",IF(AI256&lt;&gt;"",VLOOKUP(AI256,'ESO zone constants'!$E$2:$L$4999,8,FALSE),""),""),"")</f>
        <v/>
      </c>
      <c r="AL256" s="3" t="str">
        <f>IF(J256&lt;&gt;"LIBSETS_SETTYPE_BATTLEGROUND",IF(J256&lt;&gt;"LIBSETS_SETTYPE_SPECIAL",IF(AM256&lt;&gt;"",VLOOKUP(AM256,'ESO zone constants'!$E$2:$L$4999,8,FALSE),""),""),"")</f>
        <v/>
      </c>
      <c r="AP256" s="3" t="str">
        <f>IF(J256&lt;&gt;"LIBSETS_SETTYPE_BATTLEGROUND",IF(J256&lt;&gt;"LIBSETS_SETTYPE_SPECIAL",IF(AQ256&lt;&gt;"",VLOOKUP(AQ256,'ESO zone constants'!$E$2:$L$4999,8,FALSE),""),""),"")</f>
        <v/>
      </c>
      <c r="AT256" s="25" t="str">
        <f t="shared" si="17"/>
        <v>[58] = {wayshrines={-1,-1,-1,}, dlcId=DLC_BASE_GAME</v>
      </c>
      <c r="AU256" s="25" t="str">
        <f t="shared" si="18"/>
        <v>, zoneIds={3}, veteran=false</v>
      </c>
      <c r="AV256" s="25" t="str">
        <f t="shared" si="21"/>
        <v>, setType=LIBSETS_SETTYPE_OVERLAND},</v>
      </c>
      <c r="AW256" s="25" t="str">
        <f t="shared" si="19"/>
        <v xml:space="preserve"> --Hide of the Werewolf / Fell des Werwolfs   [Glenumbra]</v>
      </c>
    </row>
    <row r="257" spans="1:49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6"/>
        <v>60</v>
      </c>
      <c r="J257" s="8" t="s">
        <v>4253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W257"/>
      <c r="X257"/>
      <c r="Y257" s="3" t="str">
        <f>IF(J257&lt;&gt;"LIBSETS_SETTYPE_BATTLEGROUND",IF(J257&lt;&gt;"LIBSETS_SETTYPE_SPECIAL",IF(Z257&lt;&gt;"",VLOOKUP(Z257,'ESO zone constants'!$E$2:$L$4999,8,FALSE),""),""),"")</f>
        <v/>
      </c>
      <c r="AA257"/>
      <c r="AB257"/>
      <c r="AC257"/>
      <c r="AD257" s="3" t="str">
        <f>IF(J257&lt;&gt;"LIBSETS_SETTYPE_BATTLEGROUND",IF(J257&lt;&gt;"LIBSETS_SETTYPE_SPECIAL",IF(AE257&lt;&gt;"",VLOOKUP(AE257,'ESO zone constants'!$E$2:$L$4999,8,FALSE),""),""),"")</f>
        <v/>
      </c>
      <c r="AH257" s="3" t="str">
        <f>IF(J257&lt;&gt;"LIBSETS_SETTYPE_BATTLEGROUND",IF(J257&lt;&gt;"LIBSETS_SETTYPE_SPECIAL",IF(AI257&lt;&gt;"",VLOOKUP(AI257,'ESO zone constants'!$E$2:$L$4999,8,FALSE),""),""),"")</f>
        <v/>
      </c>
      <c r="AL257" s="3" t="str">
        <f>IF(J257&lt;&gt;"LIBSETS_SETTYPE_BATTLEGROUND",IF(J257&lt;&gt;"LIBSETS_SETTYPE_SPECIAL",IF(AM257&lt;&gt;"",VLOOKUP(AM257,'ESO zone constants'!$E$2:$L$4999,8,FALSE),""),""),"")</f>
        <v/>
      </c>
      <c r="AP257" s="3" t="str">
        <f>IF(J257&lt;&gt;"LIBSETS_SETTYPE_BATTLEGROUND",IF(J257&lt;&gt;"LIBSETS_SETTYPE_SPECIAL",IF(AQ257&lt;&gt;"",VLOOKUP(AQ257,'ESO zone constants'!$E$2:$L$4999,8,FALSE),""),""),"")</f>
        <v/>
      </c>
      <c r="AT257" s="25" t="str">
        <f t="shared" si="17"/>
        <v>[60] = {wayshrines={-1,-1,-1,}, dlcId=DLC_BASE_GAME</v>
      </c>
      <c r="AU257" s="25" t="str">
        <f t="shared" si="18"/>
        <v>, zoneIds={20}, veteran=false</v>
      </c>
      <c r="AV257" s="25" t="str">
        <f t="shared" si="21"/>
        <v>, setType=LIBSETS_SETTYPE_OVERLAND},</v>
      </c>
      <c r="AW257" s="25" t="str">
        <f t="shared" si="19"/>
        <v xml:space="preserve"> --Darkstride / Dunkelschritt   [Rivenspire]</v>
      </c>
    </row>
    <row r="258" spans="1:49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2">A258</f>
        <v>62</v>
      </c>
      <c r="J258" s="8" t="s">
        <v>4253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W258"/>
      <c r="X258"/>
      <c r="Y258" s="3" t="str">
        <f>IF(J258&lt;&gt;"LIBSETS_SETTYPE_BATTLEGROUND",IF(J258&lt;&gt;"LIBSETS_SETTYPE_SPECIAL",IF(Z258&lt;&gt;"",VLOOKUP(Z258,'ESO zone constants'!$E$2:$L$4999,8,FALSE),""),""),"")</f>
        <v/>
      </c>
      <c r="AA258"/>
      <c r="AB258"/>
      <c r="AC258"/>
      <c r="AD258" s="3" t="str">
        <f>IF(J258&lt;&gt;"LIBSETS_SETTYPE_BATTLEGROUND",IF(J258&lt;&gt;"LIBSETS_SETTYPE_SPECIAL",IF(AE258&lt;&gt;"",VLOOKUP(AE258,'ESO zone constants'!$E$2:$L$4999,8,FALSE),""),""),"")</f>
        <v/>
      </c>
      <c r="AH258" s="3" t="str">
        <f>IF(J258&lt;&gt;"LIBSETS_SETTYPE_BATTLEGROUND",IF(J258&lt;&gt;"LIBSETS_SETTYPE_SPECIAL",IF(AI258&lt;&gt;"",VLOOKUP(AI258,'ESO zone constants'!$E$2:$L$4999,8,FALSE),""),""),"")</f>
        <v/>
      </c>
      <c r="AL258" s="3" t="str">
        <f>IF(J258&lt;&gt;"LIBSETS_SETTYPE_BATTLEGROUND",IF(J258&lt;&gt;"LIBSETS_SETTYPE_SPECIAL",IF(AM258&lt;&gt;"",VLOOKUP(AM258,'ESO zone constants'!$E$2:$L$4999,8,FALSE),""),""),"")</f>
        <v/>
      </c>
      <c r="AP258" s="3" t="str">
        <f>IF(J258&lt;&gt;"LIBSETS_SETTYPE_BATTLEGROUND",IF(J258&lt;&gt;"LIBSETS_SETTYPE_SPECIAL",IF(AQ258&lt;&gt;"",VLOOKUP(AQ258,'ESO zone constants'!$E$2:$L$4999,8,FALSE),""),""),"")</f>
        <v/>
      </c>
      <c r="AT258" s="25" t="str">
        <f t="shared" ref="AT258:AT321" si="23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dlcId=",IF(T258&lt;&gt;"",T258,"DLC_BASE_GAME")),""),"")</f>
        <v>[62] = {wayshrines={-1,-1,-1,}, dlcId=DLC_BASE_GAME</v>
      </c>
      <c r="AU258" s="25" t="str">
        <f t="shared" ref="AU258:AU321" si="24">IF(I258&lt;&gt;"Not in the game (anymore)",IF(A258&lt;&gt;"",IF(R258&lt;&gt;"",CONCATENATE(", zoneIds={",R258),"")&amp;IF(Y258&lt;&gt;"",CONCATENATE(",",Y258),"")&amp;IF(AD258&lt;&gt;"",CONCATENATE(",",AD258),"")&amp;IF(AH258&lt;&gt;"",CONCATENATE(",",AH258),"")&amp;IF(AL258&lt;&gt;"",CONCATENATE(",",AL258),"")&amp;IF(AP258&lt;&gt;"",CONCATENATE(",",AP258),"")&amp;IF(R258&lt;&gt;"",CONCATENATE("}",""),"")&amp;IF(OR(L258="true",L258="false",L258&lt;&gt;""), CONCATENATE(", veteran=", L258), ""),""),"")</f>
        <v>, zoneIds={117}, veteran=false</v>
      </c>
      <c r="AV258" s="25" t="str">
        <f t="shared" si="21"/>
        <v>, setType=LIBSETS_SETTYPE_OVERLAND},</v>
      </c>
      <c r="AW258" s="25" t="str">
        <f t="shared" ref="AW258:AW321" si="25">IF(I258&lt;&gt;"Not in the game (anymore)",IF(C258&lt;&gt;"",CONCATENATE(" --",C258," / ",B258,"   [",IF(S258&lt;&gt;"",S258,""),IF(Z258&lt;&gt;"",", "&amp;Z258,""),IF(AE258&lt;&gt;"",", "&amp;AE258,""),IF(AI258&lt;&gt;"",", "&amp;AI258,""),IF(AM258&lt;&gt;"",", "&amp;AM258,""),IF(AQ258&lt;&gt;"",", "&amp;AQ258,""),"]")),"")</f>
        <v xml:space="preserve"> --Hatchling's Shell / Schlüpflingspanzer   [Shadowfen]</v>
      </c>
    </row>
    <row r="259" spans="1:49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2"/>
        <v>64</v>
      </c>
      <c r="J259" s="8" t="s">
        <v>4253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W259"/>
      <c r="X259"/>
      <c r="Y259" s="3" t="str">
        <f>IF(J259&lt;&gt;"LIBSETS_SETTYPE_BATTLEGROUND",IF(J259&lt;&gt;"LIBSETS_SETTYPE_SPECIAL",IF(Z259&lt;&gt;"",VLOOKUP(Z259,'ESO zone constants'!$E$2:$L$4999,8,FALSE),""),""),"")</f>
        <v/>
      </c>
      <c r="AA259"/>
      <c r="AB259"/>
      <c r="AC259"/>
      <c r="AD259" s="3" t="str">
        <f>IF(J259&lt;&gt;"LIBSETS_SETTYPE_BATTLEGROUND",IF(J259&lt;&gt;"LIBSETS_SETTYPE_SPECIAL",IF(AE259&lt;&gt;"",VLOOKUP(AE259,'ESO zone constants'!$E$2:$L$4999,8,FALSE),""),""),"")</f>
        <v/>
      </c>
      <c r="AH259" s="3" t="str">
        <f>IF(J259&lt;&gt;"LIBSETS_SETTYPE_BATTLEGROUND",IF(J259&lt;&gt;"LIBSETS_SETTYPE_SPECIAL",IF(AI259&lt;&gt;"",VLOOKUP(AI259,'ESO zone constants'!$E$2:$L$4999,8,FALSE),""),""),"")</f>
        <v/>
      </c>
      <c r="AL259" s="3" t="str">
        <f>IF(J259&lt;&gt;"LIBSETS_SETTYPE_BATTLEGROUND",IF(J259&lt;&gt;"LIBSETS_SETTYPE_SPECIAL",IF(AM259&lt;&gt;"",VLOOKUP(AM259,'ESO zone constants'!$E$2:$L$4999,8,FALSE),""),""),"")</f>
        <v/>
      </c>
      <c r="AP259" s="3" t="str">
        <f>IF(J259&lt;&gt;"LIBSETS_SETTYPE_BATTLEGROUND",IF(J259&lt;&gt;"LIBSETS_SETTYPE_SPECIAL",IF(AQ259&lt;&gt;"",VLOOKUP(AQ259,'ESO zone constants'!$E$2:$L$4999,8,FALSE),""),""),"")</f>
        <v/>
      </c>
      <c r="AT259" s="25" t="str">
        <f t="shared" si="23"/>
        <v>[64] = {wayshrines={-1,-1,-1,}, dlcId=DLC_BASE_GAME</v>
      </c>
      <c r="AU259" s="25" t="str">
        <f t="shared" si="24"/>
        <v>, zoneIds={108}, veteran=false</v>
      </c>
      <c r="AV259" s="25" t="str">
        <f t="shared" si="21"/>
        <v>, setType=LIBSETS_SETTYPE_OVERLAND},</v>
      </c>
      <c r="AW259" s="25" t="str">
        <f t="shared" si="25"/>
        <v xml:space="preserve"> --Shadow Dancer's Raiment / Kleidung des Schattentänzers   [Greenshade]</v>
      </c>
    </row>
    <row r="260" spans="1:49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2"/>
        <v>65</v>
      </c>
      <c r="J260" s="8" t="s">
        <v>4253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W260"/>
      <c r="X260"/>
      <c r="Y260" s="3" t="str">
        <f>IF(J260&lt;&gt;"LIBSETS_SETTYPE_BATTLEGROUND",IF(J260&lt;&gt;"LIBSETS_SETTYPE_SPECIAL",IF(Z260&lt;&gt;"",VLOOKUP(Z260,'ESO zone constants'!$E$2:$L$4999,8,FALSE),""),""),"")</f>
        <v/>
      </c>
      <c r="AA260"/>
      <c r="AB260"/>
      <c r="AC260"/>
      <c r="AD260" s="3" t="str">
        <f>IF(J260&lt;&gt;"LIBSETS_SETTYPE_BATTLEGROUND",IF(J260&lt;&gt;"LIBSETS_SETTYPE_SPECIAL",IF(AE260&lt;&gt;"",VLOOKUP(AE260,'ESO zone constants'!$E$2:$L$4999,8,FALSE),""),""),"")</f>
        <v/>
      </c>
      <c r="AH260" s="3" t="str">
        <f>IF(J260&lt;&gt;"LIBSETS_SETTYPE_BATTLEGROUND",IF(J260&lt;&gt;"LIBSETS_SETTYPE_SPECIAL",IF(AI260&lt;&gt;"",VLOOKUP(AI260,'ESO zone constants'!$E$2:$L$4999,8,FALSE),""),""),"")</f>
        <v/>
      </c>
      <c r="AL260" s="3" t="str">
        <f>IF(J260&lt;&gt;"LIBSETS_SETTYPE_BATTLEGROUND",IF(J260&lt;&gt;"LIBSETS_SETTYPE_SPECIAL",IF(AM260&lt;&gt;"",VLOOKUP(AM260,'ESO zone constants'!$E$2:$L$4999,8,FALSE),""),""),"")</f>
        <v/>
      </c>
      <c r="AP260" s="3" t="str">
        <f>IF(J260&lt;&gt;"LIBSETS_SETTYPE_BATTLEGROUND",IF(J260&lt;&gt;"LIBSETS_SETTYPE_SPECIAL",IF(AQ260&lt;&gt;"",VLOOKUP(AQ260,'ESO zone constants'!$E$2:$L$4999,8,FALSE),""),""),"")</f>
        <v/>
      </c>
      <c r="AT260" s="25" t="str">
        <f t="shared" si="23"/>
        <v>[65] = {wayshrines={-1,-1,-1,}, dlcId=DLC_BASE_GAME</v>
      </c>
      <c r="AU260" s="25" t="str">
        <f t="shared" si="24"/>
        <v>, zoneIds={3}, veteran=false</v>
      </c>
      <c r="AV260" s="25" t="str">
        <f t="shared" si="21"/>
        <v>, setType=LIBSETS_SETTYPE_OVERLAND},</v>
      </c>
      <c r="AW260" s="25" t="str">
        <f t="shared" si="25"/>
        <v xml:space="preserve"> --Bloodthorn's Touch / Spur eines Blutdorns   [Glenumbra]</v>
      </c>
    </row>
    <row r="261" spans="1:49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2"/>
        <v>66</v>
      </c>
      <c r="J261" s="8" t="s">
        <v>4253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W261"/>
      <c r="X261"/>
      <c r="Y261" s="3" t="str">
        <f>IF(J261&lt;&gt;"LIBSETS_SETTYPE_BATTLEGROUND",IF(J261&lt;&gt;"LIBSETS_SETTYPE_SPECIAL",IF(Z261&lt;&gt;"",VLOOKUP(Z261,'ESO zone constants'!$E$2:$L$4999,8,FALSE),""),""),"")</f>
        <v/>
      </c>
      <c r="AA261"/>
      <c r="AB261"/>
      <c r="AC261"/>
      <c r="AD261" s="3" t="str">
        <f>IF(J261&lt;&gt;"LIBSETS_SETTYPE_BATTLEGROUND",IF(J261&lt;&gt;"LIBSETS_SETTYPE_SPECIAL",IF(AE261&lt;&gt;"",VLOOKUP(AE261,'ESO zone constants'!$E$2:$L$4999,8,FALSE),""),""),"")</f>
        <v/>
      </c>
      <c r="AH261" s="3" t="str">
        <f>IF(J261&lt;&gt;"LIBSETS_SETTYPE_BATTLEGROUND",IF(J261&lt;&gt;"LIBSETS_SETTYPE_SPECIAL",IF(AI261&lt;&gt;"",VLOOKUP(AI261,'ESO zone constants'!$E$2:$L$4999,8,FALSE),""),""),"")</f>
        <v/>
      </c>
      <c r="AL261" s="3" t="str">
        <f>IF(J261&lt;&gt;"LIBSETS_SETTYPE_BATTLEGROUND",IF(J261&lt;&gt;"LIBSETS_SETTYPE_SPECIAL",IF(AM261&lt;&gt;"",VLOOKUP(AM261,'ESO zone constants'!$E$2:$L$4999,8,FALSE),""),""),"")</f>
        <v/>
      </c>
      <c r="AP261" s="3" t="str">
        <f>IF(J261&lt;&gt;"LIBSETS_SETTYPE_BATTLEGROUND",IF(J261&lt;&gt;"LIBSETS_SETTYPE_SPECIAL",IF(AQ261&lt;&gt;"",VLOOKUP(AQ261,'ESO zone constants'!$E$2:$L$4999,8,FALSE),""),""),"")</f>
        <v/>
      </c>
      <c r="AT261" s="25" t="str">
        <f t="shared" si="23"/>
        <v>[66] = {wayshrines={-1,-1,-1,}, dlcId=DLC_BASE_GAME</v>
      </c>
      <c r="AU261" s="25" t="str">
        <f t="shared" si="24"/>
        <v>, zoneIds={117}, veteran=false</v>
      </c>
      <c r="AV261" s="25" t="str">
        <f t="shared" si="21"/>
        <v>, setType=LIBSETS_SETTYPE_OVERLAND},</v>
      </c>
      <c r="AW261" s="25" t="str">
        <f t="shared" si="25"/>
        <v xml:space="preserve"> --Robes of the Hist / Roben des Hist   [Shadowfen]</v>
      </c>
    </row>
    <row r="262" spans="1:49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2"/>
        <v>68</v>
      </c>
      <c r="J262" s="8" t="s">
        <v>4253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W262"/>
      <c r="X262"/>
      <c r="Y262" s="3" t="str">
        <f>IF(J262&lt;&gt;"LIBSETS_SETTYPE_BATTLEGROUND",IF(J262&lt;&gt;"LIBSETS_SETTYPE_SPECIAL",IF(Z262&lt;&gt;"",VLOOKUP(Z262,'ESO zone constants'!$E$2:$L$4999,8,FALSE),""),""),"")</f>
        <v/>
      </c>
      <c r="AA262"/>
      <c r="AB262"/>
      <c r="AC262"/>
      <c r="AD262" s="3" t="str">
        <f>IF(J262&lt;&gt;"LIBSETS_SETTYPE_BATTLEGROUND",IF(J262&lt;&gt;"LIBSETS_SETTYPE_SPECIAL",IF(AE262&lt;&gt;"",VLOOKUP(AE262,'ESO zone constants'!$E$2:$L$4999,8,FALSE),""),""),"")</f>
        <v/>
      </c>
      <c r="AH262" s="3" t="str">
        <f>IF(J262&lt;&gt;"LIBSETS_SETTYPE_BATTLEGROUND",IF(J262&lt;&gt;"LIBSETS_SETTYPE_SPECIAL",IF(AI262&lt;&gt;"",VLOOKUP(AI262,'ESO zone constants'!$E$2:$L$4999,8,FALSE),""),""),"")</f>
        <v/>
      </c>
      <c r="AL262" s="3" t="str">
        <f>IF(J262&lt;&gt;"LIBSETS_SETTYPE_BATTLEGROUND",IF(J262&lt;&gt;"LIBSETS_SETTYPE_SPECIAL",IF(AM262&lt;&gt;"",VLOOKUP(AM262,'ESO zone constants'!$E$2:$L$4999,8,FALSE),""),""),"")</f>
        <v/>
      </c>
      <c r="AP262" s="3" t="str">
        <f>IF(J262&lt;&gt;"LIBSETS_SETTYPE_BATTLEGROUND",IF(J262&lt;&gt;"LIBSETS_SETTYPE_SPECIAL",IF(AQ262&lt;&gt;"",VLOOKUP(AQ262,'ESO zone constants'!$E$2:$L$4999,8,FALSE),""),""),"")</f>
        <v/>
      </c>
      <c r="AT262" s="25" t="str">
        <f t="shared" si="23"/>
        <v>[68] = {wayshrines={-1,-1,-1,}, dlcId=DLC_BASE_GAME</v>
      </c>
      <c r="AU262" s="25" t="str">
        <f t="shared" si="24"/>
        <v>, zoneIds={347}, veteran=false</v>
      </c>
      <c r="AV262" s="25" t="str">
        <f t="shared" si="21"/>
        <v>, setType=LIBSETS_SETTYPE_OVERLAND},</v>
      </c>
      <c r="AW262" s="25" t="str">
        <f t="shared" si="25"/>
        <v xml:space="preserve"> --Stygian / Stygier   [Coldharbour]</v>
      </c>
    </row>
    <row r="263" spans="1:49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2"/>
        <v>69</v>
      </c>
      <c r="J263" s="8" t="s">
        <v>4253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W263"/>
      <c r="X263"/>
      <c r="Y263" s="3" t="str">
        <f>IF(J263&lt;&gt;"LIBSETS_SETTYPE_BATTLEGROUND",IF(J263&lt;&gt;"LIBSETS_SETTYPE_SPECIAL",IF(Z263&lt;&gt;"",VLOOKUP(Z263,'ESO zone constants'!$E$2:$L$4999,8,FALSE),""),""),"")</f>
        <v/>
      </c>
      <c r="AA263"/>
      <c r="AB263"/>
      <c r="AC263"/>
      <c r="AD263" s="3" t="str">
        <f>IF(J263&lt;&gt;"LIBSETS_SETTYPE_BATTLEGROUND",IF(J263&lt;&gt;"LIBSETS_SETTYPE_SPECIAL",IF(AE263&lt;&gt;"",VLOOKUP(AE263,'ESO zone constants'!$E$2:$L$4999,8,FALSE),""),""),"")</f>
        <v/>
      </c>
      <c r="AH263" s="3" t="str">
        <f>IF(J263&lt;&gt;"LIBSETS_SETTYPE_BATTLEGROUND",IF(J263&lt;&gt;"LIBSETS_SETTYPE_SPECIAL",IF(AI263&lt;&gt;"",VLOOKUP(AI263,'ESO zone constants'!$E$2:$L$4999,8,FALSE),""),""),"")</f>
        <v/>
      </c>
      <c r="AL263" s="3" t="str">
        <f>IF(J263&lt;&gt;"LIBSETS_SETTYPE_BATTLEGROUND",IF(J263&lt;&gt;"LIBSETS_SETTYPE_SPECIAL",IF(AM263&lt;&gt;"",VLOOKUP(AM263,'ESO zone constants'!$E$2:$L$4999,8,FALSE),""),""),"")</f>
        <v/>
      </c>
      <c r="AP263" s="3" t="str">
        <f>IF(J263&lt;&gt;"LIBSETS_SETTYPE_BATTLEGROUND",IF(J263&lt;&gt;"LIBSETS_SETTYPE_SPECIAL",IF(AQ263&lt;&gt;"",VLOOKUP(AQ263,'ESO zone constants'!$E$2:$L$4999,8,FALSE),""),""),"")</f>
        <v/>
      </c>
      <c r="AT263" s="25" t="str">
        <f t="shared" si="23"/>
        <v>[69] = {wayshrines={-1,-1,-1,}, dlcId=DLC_BASE_GAME</v>
      </c>
      <c r="AU263" s="25" t="str">
        <f t="shared" si="24"/>
        <v>, zoneIds={383}, veteran=false</v>
      </c>
      <c r="AV263" s="25" t="str">
        <f t="shared" si="21"/>
        <v>, setType=LIBSETS_SETTYPE_OVERLAND},</v>
      </c>
      <c r="AW263" s="25" t="str">
        <f t="shared" si="25"/>
        <v xml:space="preserve"> --Ranger's Gait / Laufstil des Waldläufers   [Grahtwood]</v>
      </c>
    </row>
    <row r="264" spans="1:49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2"/>
        <v>70</v>
      </c>
      <c r="J264" s="8" t="s">
        <v>4253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W264"/>
      <c r="X264"/>
      <c r="Y264" s="3" t="str">
        <f>IF(J264&lt;&gt;"LIBSETS_SETTYPE_BATTLEGROUND",IF(J264&lt;&gt;"LIBSETS_SETTYPE_SPECIAL",IF(Z264&lt;&gt;"",VLOOKUP(Z264,'ESO zone constants'!$E$2:$L$4999,8,FALSE),""),""),"")</f>
        <v/>
      </c>
      <c r="AA264"/>
      <c r="AB264"/>
      <c r="AC264"/>
      <c r="AD264" s="3" t="str">
        <f>IF(J264&lt;&gt;"LIBSETS_SETTYPE_BATTLEGROUND",IF(J264&lt;&gt;"LIBSETS_SETTYPE_SPECIAL",IF(AE264&lt;&gt;"",VLOOKUP(AE264,'ESO zone constants'!$E$2:$L$4999,8,FALSE),""),""),"")</f>
        <v/>
      </c>
      <c r="AH264" s="3" t="str">
        <f>IF(J264&lt;&gt;"LIBSETS_SETTYPE_BATTLEGROUND",IF(J264&lt;&gt;"LIBSETS_SETTYPE_SPECIAL",IF(AI264&lt;&gt;"",VLOOKUP(AI264,'ESO zone constants'!$E$2:$L$4999,8,FALSE),""),""),"")</f>
        <v/>
      </c>
      <c r="AL264" s="3" t="str">
        <f>IF(J264&lt;&gt;"LIBSETS_SETTYPE_BATTLEGROUND",IF(J264&lt;&gt;"LIBSETS_SETTYPE_SPECIAL",IF(AM264&lt;&gt;"",VLOOKUP(AM264,'ESO zone constants'!$E$2:$L$4999,8,FALSE),""),""),"")</f>
        <v/>
      </c>
      <c r="AP264" s="3" t="str">
        <f>IF(J264&lt;&gt;"LIBSETS_SETTYPE_BATTLEGROUND",IF(J264&lt;&gt;"LIBSETS_SETTYPE_SPECIAL",IF(AQ264&lt;&gt;"",VLOOKUP(AQ264,'ESO zone constants'!$E$2:$L$4999,8,FALSE),""),""),"")</f>
        <v/>
      </c>
      <c r="AT264" s="25" t="str">
        <f t="shared" si="23"/>
        <v>[70] = {wayshrines={-1,-1,-1,}, dlcId=DLC_BASE_GAME</v>
      </c>
      <c r="AU264" s="25" t="str">
        <f t="shared" si="24"/>
        <v>, zoneIds={92}, veteran=false</v>
      </c>
      <c r="AV264" s="25" t="str">
        <f t="shared" si="21"/>
        <v>, setType=LIBSETS_SETTYPE_OVERLAND},</v>
      </c>
      <c r="AW264" s="25" t="str">
        <f t="shared" si="25"/>
        <v xml:space="preserve"> --Seventh Legion Brute / Rohling der siebten Legion   [Bangkorai]</v>
      </c>
    </row>
    <row r="265" spans="1:49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2"/>
        <v>86</v>
      </c>
      <c r="J265" s="8" t="s">
        <v>4253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W265"/>
      <c r="X265"/>
      <c r="Y265" s="3" t="str">
        <f>IF(J265&lt;&gt;"LIBSETS_SETTYPE_BATTLEGROUND",IF(J265&lt;&gt;"LIBSETS_SETTYPE_SPECIAL",IF(Z265&lt;&gt;"",VLOOKUP(Z265,'ESO zone constants'!$E$2:$L$4999,8,FALSE),""),""),"")</f>
        <v/>
      </c>
      <c r="AA265"/>
      <c r="AB265"/>
      <c r="AC265"/>
      <c r="AD265" s="3" t="str">
        <f>IF(J265&lt;&gt;"LIBSETS_SETTYPE_BATTLEGROUND",IF(J265&lt;&gt;"LIBSETS_SETTYPE_SPECIAL",IF(AE265&lt;&gt;"",VLOOKUP(AE265,'ESO zone constants'!$E$2:$L$4999,8,FALSE),""),""),"")</f>
        <v/>
      </c>
      <c r="AH265" s="3" t="str">
        <f>IF(J265&lt;&gt;"LIBSETS_SETTYPE_BATTLEGROUND",IF(J265&lt;&gt;"LIBSETS_SETTYPE_SPECIAL",IF(AI265&lt;&gt;"",VLOOKUP(AI265,'ESO zone constants'!$E$2:$L$4999,8,FALSE),""),""),"")</f>
        <v/>
      </c>
      <c r="AL265" s="3" t="str">
        <f>IF(J265&lt;&gt;"LIBSETS_SETTYPE_BATTLEGROUND",IF(J265&lt;&gt;"LIBSETS_SETTYPE_SPECIAL",IF(AM265&lt;&gt;"",VLOOKUP(AM265,'ESO zone constants'!$E$2:$L$4999,8,FALSE),""),""),"")</f>
        <v/>
      </c>
      <c r="AP265" s="3" t="str">
        <f>IF(J265&lt;&gt;"LIBSETS_SETTYPE_BATTLEGROUND",IF(J265&lt;&gt;"LIBSETS_SETTYPE_SPECIAL",IF(AQ265&lt;&gt;"",VLOOKUP(AQ265,'ESO zone constants'!$E$2:$L$4999,8,FALSE),""),""),"")</f>
        <v/>
      </c>
      <c r="AT265" s="25" t="str">
        <f t="shared" si="23"/>
        <v>[86] = {wayshrines={-1,-1,-1,}, dlcId=DLC_BASE_GAME</v>
      </c>
      <c r="AU265" s="25" t="str">
        <f t="shared" si="24"/>
        <v>, zoneIds={381}, veteran=false</v>
      </c>
      <c r="AV265" s="25" t="str">
        <f t="shared" si="21"/>
        <v>, setType=LIBSETS_SETTYPE_OVERLAND},</v>
      </c>
      <c r="AW265" s="25" t="str">
        <f t="shared" si="25"/>
        <v xml:space="preserve"> --Queen's Elegance / Eleganz der Königin   [Auridon]</v>
      </c>
    </row>
    <row r="266" spans="1:49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2"/>
        <v>90</v>
      </c>
      <c r="J266" s="8" t="s">
        <v>4253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W266"/>
      <c r="X266"/>
      <c r="Y266" s="3" t="str">
        <f>IF(J266&lt;&gt;"LIBSETS_SETTYPE_BATTLEGROUND",IF(J266&lt;&gt;"LIBSETS_SETTYPE_SPECIAL",IF(Z266&lt;&gt;"",VLOOKUP(Z266,'ESO zone constants'!$E$2:$L$4999,8,FALSE),""),""),"")</f>
        <v/>
      </c>
      <c r="AA266"/>
      <c r="AB266"/>
      <c r="AC266"/>
      <c r="AD266" s="3" t="str">
        <f>IF(J266&lt;&gt;"LIBSETS_SETTYPE_BATTLEGROUND",IF(J266&lt;&gt;"LIBSETS_SETTYPE_SPECIAL",IF(AE266&lt;&gt;"",VLOOKUP(AE266,'ESO zone constants'!$E$2:$L$4999,8,FALSE),""),""),"")</f>
        <v/>
      </c>
      <c r="AH266" s="3" t="str">
        <f>IF(J266&lt;&gt;"LIBSETS_SETTYPE_BATTLEGROUND",IF(J266&lt;&gt;"LIBSETS_SETTYPE_SPECIAL",IF(AI266&lt;&gt;"",VLOOKUP(AI266,'ESO zone constants'!$E$2:$L$4999,8,FALSE),""),""),"")</f>
        <v/>
      </c>
      <c r="AL266" s="3" t="str">
        <f>IF(J266&lt;&gt;"LIBSETS_SETTYPE_BATTLEGROUND",IF(J266&lt;&gt;"LIBSETS_SETTYPE_SPECIAL",IF(AM266&lt;&gt;"",VLOOKUP(AM266,'ESO zone constants'!$E$2:$L$4999,8,FALSE),""),""),"")</f>
        <v/>
      </c>
      <c r="AP266" s="3" t="str">
        <f>IF(J266&lt;&gt;"LIBSETS_SETTYPE_BATTLEGROUND",IF(J266&lt;&gt;"LIBSETS_SETTYPE_SPECIAL",IF(AQ266&lt;&gt;"",VLOOKUP(AQ266,'ESO zone constants'!$E$2:$L$4999,8,FALSE),""),""),"")</f>
        <v/>
      </c>
      <c r="AT266" s="25" t="str">
        <f t="shared" si="23"/>
        <v>[90] = {wayshrines={-1,-1,-1,}, dlcId=DLC_BASE_GAME</v>
      </c>
      <c r="AU266" s="25" t="str">
        <f t="shared" si="24"/>
        <v>, zoneIds={382}, veteran=false</v>
      </c>
      <c r="AV266" s="25" t="str">
        <f t="shared" si="21"/>
        <v>, setType=LIBSETS_SETTYPE_OVERLAND},</v>
      </c>
      <c r="AW266" s="25" t="str">
        <f t="shared" si="25"/>
        <v xml:space="preserve"> --Senche's Bite / Biss des Senche   [Reaper's March]</v>
      </c>
    </row>
    <row r="267" spans="1:49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2"/>
        <v>93</v>
      </c>
      <c r="J267" s="8" t="s">
        <v>4253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W267"/>
      <c r="X267"/>
      <c r="Y267" s="3" t="str">
        <f>IF(J267&lt;&gt;"LIBSETS_SETTYPE_BATTLEGROUND",IF(J267&lt;&gt;"LIBSETS_SETTYPE_SPECIAL",IF(Z267&lt;&gt;"",VLOOKUP(Z267,'ESO zone constants'!$E$2:$L$4999,8,FALSE),""),""),"")</f>
        <v/>
      </c>
      <c r="AA267"/>
      <c r="AB267"/>
      <c r="AC267"/>
      <c r="AD267" s="3" t="str">
        <f>IF(J267&lt;&gt;"LIBSETS_SETTYPE_BATTLEGROUND",IF(J267&lt;&gt;"LIBSETS_SETTYPE_SPECIAL",IF(AE267&lt;&gt;"",VLOOKUP(AE267,'ESO zone constants'!$E$2:$L$4999,8,FALSE),""),""),"")</f>
        <v/>
      </c>
      <c r="AH267" s="3" t="str">
        <f>IF(J267&lt;&gt;"LIBSETS_SETTYPE_BATTLEGROUND",IF(J267&lt;&gt;"LIBSETS_SETTYPE_SPECIAL",IF(AI267&lt;&gt;"",VLOOKUP(AI267,'ESO zone constants'!$E$2:$L$4999,8,FALSE),""),""),"")</f>
        <v/>
      </c>
      <c r="AL267" s="3" t="str">
        <f>IF(J267&lt;&gt;"LIBSETS_SETTYPE_BATTLEGROUND",IF(J267&lt;&gt;"LIBSETS_SETTYPE_SPECIAL",IF(AM267&lt;&gt;"",VLOOKUP(AM267,'ESO zone constants'!$E$2:$L$4999,8,FALSE),""),""),"")</f>
        <v/>
      </c>
      <c r="AP267" s="3" t="str">
        <f>IF(J267&lt;&gt;"LIBSETS_SETTYPE_BATTLEGROUND",IF(J267&lt;&gt;"LIBSETS_SETTYPE_SPECIAL",IF(AQ267&lt;&gt;"",VLOOKUP(AQ267,'ESO zone constants'!$E$2:$L$4999,8,FALSE),""),""),"")</f>
        <v/>
      </c>
      <c r="AT267" s="25" t="str">
        <f t="shared" si="23"/>
        <v>[93] = {wayshrines={-1,-1,-1,}, dlcId=DLC_BASE_GAME</v>
      </c>
      <c r="AU267" s="25" t="str">
        <f t="shared" si="24"/>
        <v>, zoneIds={19}, veteran=false</v>
      </c>
      <c r="AV267" s="25" t="str">
        <f t="shared" si="21"/>
        <v>, setType=LIBSETS_SETTYPE_OVERLAND},</v>
      </c>
      <c r="AW267" s="25" t="str">
        <f t="shared" si="25"/>
        <v xml:space="preserve"> --Storm Knight's Plate / Wut des Sturmritters   [Stormhaven]</v>
      </c>
    </row>
    <row r="268" spans="1:49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2"/>
        <v>94</v>
      </c>
      <c r="J268" s="8" t="s">
        <v>4253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W268"/>
      <c r="X268"/>
      <c r="Y268" s="3" t="str">
        <f>IF(J268&lt;&gt;"LIBSETS_SETTYPE_BATTLEGROUND",IF(J268&lt;&gt;"LIBSETS_SETTYPE_SPECIAL",IF(Z268&lt;&gt;"",VLOOKUP(Z268,'ESO zone constants'!$E$2:$L$4999,8,FALSE),""),""),"")</f>
        <v/>
      </c>
      <c r="AA268"/>
      <c r="AB268"/>
      <c r="AC268"/>
      <c r="AD268" s="3" t="str">
        <f>IF(J268&lt;&gt;"LIBSETS_SETTYPE_BATTLEGROUND",IF(J268&lt;&gt;"LIBSETS_SETTYPE_SPECIAL",IF(AE268&lt;&gt;"",VLOOKUP(AE268,'ESO zone constants'!$E$2:$L$4999,8,FALSE),""),""),"")</f>
        <v/>
      </c>
      <c r="AH268" s="3" t="str">
        <f>IF(J268&lt;&gt;"LIBSETS_SETTYPE_BATTLEGROUND",IF(J268&lt;&gt;"LIBSETS_SETTYPE_SPECIAL",IF(AI268&lt;&gt;"",VLOOKUP(AI268,'ESO zone constants'!$E$2:$L$4999,8,FALSE),""),""),"")</f>
        <v/>
      </c>
      <c r="AL268" s="3" t="str">
        <f>IF(J268&lt;&gt;"LIBSETS_SETTYPE_BATTLEGROUND",IF(J268&lt;&gt;"LIBSETS_SETTYPE_SPECIAL",IF(AM268&lt;&gt;"",VLOOKUP(AM268,'ESO zone constants'!$E$2:$L$4999,8,FALSE),""),""),"")</f>
        <v/>
      </c>
      <c r="AP268" s="3" t="str">
        <f>IF(J268&lt;&gt;"LIBSETS_SETTYPE_BATTLEGROUND",IF(J268&lt;&gt;"LIBSETS_SETTYPE_SPECIAL",IF(AQ268&lt;&gt;"",VLOOKUP(AQ268,'ESO zone constants'!$E$2:$L$4999,8,FALSE),""),""),"")</f>
        <v/>
      </c>
      <c r="AT268" s="25" t="str">
        <f t="shared" si="23"/>
        <v>[94] = {wayshrines={-1,-1,-1,}, dlcId=DLC_BASE_GAME</v>
      </c>
      <c r="AU268" s="25" t="str">
        <f t="shared" si="24"/>
        <v>, zoneIds={347}, veteran=false</v>
      </c>
      <c r="AV268" s="25" t="str">
        <f t="shared" si="21"/>
        <v>, setType=LIBSETS_SETTYPE_OVERLAND},</v>
      </c>
      <c r="AW268" s="25" t="str">
        <f t="shared" si="25"/>
        <v xml:space="preserve"> --Meridia's Blessed Armor / Meridias gesegnete Rüstung   [Coldharbour]</v>
      </c>
    </row>
    <row r="269" spans="1:49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2"/>
        <v>98</v>
      </c>
      <c r="J269" s="8" t="s">
        <v>4253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W269"/>
      <c r="X269"/>
      <c r="Y269" s="3" t="str">
        <f>IF(J269&lt;&gt;"LIBSETS_SETTYPE_BATTLEGROUND",IF(J269&lt;&gt;"LIBSETS_SETTYPE_SPECIAL",IF(Z269&lt;&gt;"",VLOOKUP(Z269,'ESO zone constants'!$E$2:$L$4999,8,FALSE),""),""),"")</f>
        <v/>
      </c>
      <c r="AA269"/>
      <c r="AB269"/>
      <c r="AC269"/>
      <c r="AD269" s="3" t="str">
        <f>IF(J269&lt;&gt;"LIBSETS_SETTYPE_BATTLEGROUND",IF(J269&lt;&gt;"LIBSETS_SETTYPE_SPECIAL",IF(AE269&lt;&gt;"",VLOOKUP(AE269,'ESO zone constants'!$E$2:$L$4999,8,FALSE),""),""),"")</f>
        <v/>
      </c>
      <c r="AH269" s="3" t="str">
        <f>IF(J269&lt;&gt;"LIBSETS_SETTYPE_BATTLEGROUND",IF(J269&lt;&gt;"LIBSETS_SETTYPE_SPECIAL",IF(AI269&lt;&gt;"",VLOOKUP(AI269,'ESO zone constants'!$E$2:$L$4999,8,FALSE),""),""),"")</f>
        <v/>
      </c>
      <c r="AL269" s="3" t="str">
        <f>IF(J269&lt;&gt;"LIBSETS_SETTYPE_BATTLEGROUND",IF(J269&lt;&gt;"LIBSETS_SETTYPE_SPECIAL",IF(AM269&lt;&gt;"",VLOOKUP(AM269,'ESO zone constants'!$E$2:$L$4999,8,FALSE),""),""),"")</f>
        <v/>
      </c>
      <c r="AP269" s="3" t="str">
        <f>IF(J269&lt;&gt;"LIBSETS_SETTYPE_BATTLEGROUND",IF(J269&lt;&gt;"LIBSETS_SETTYPE_SPECIAL",IF(AQ269&lt;&gt;"",VLOOKUP(AQ269,'ESO zone constants'!$E$2:$L$4999,8,FALSE),""),""),"")</f>
        <v/>
      </c>
      <c r="AT269" s="25" t="str">
        <f t="shared" si="23"/>
        <v>[98] = {wayshrines={-1,-1,-1,}, dlcId=DLC_BASE_GAME</v>
      </c>
      <c r="AU269" s="25" t="str">
        <f t="shared" si="24"/>
        <v>, zoneIds={20}, veteran=false</v>
      </c>
      <c r="AV269" s="25" t="str">
        <f t="shared" si="21"/>
        <v>, setType=LIBSETS_SETTYPE_OVERLAND},</v>
      </c>
      <c r="AW269" s="25" t="str">
        <f t="shared" si="25"/>
        <v xml:space="preserve"> --Necropotence / Nekropotenz   [Rivenspire]</v>
      </c>
    </row>
    <row r="270" spans="1:49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2"/>
        <v>99</v>
      </c>
      <c r="J270" s="8" t="s">
        <v>4253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W270"/>
      <c r="X270"/>
      <c r="Y270" s="3" t="str">
        <f>IF(J270&lt;&gt;"LIBSETS_SETTYPE_BATTLEGROUND",IF(J270&lt;&gt;"LIBSETS_SETTYPE_SPECIAL",IF(Z270&lt;&gt;"",VLOOKUP(Z270,'ESO zone constants'!$E$2:$L$4999,8,FALSE),""),""),"")</f>
        <v/>
      </c>
      <c r="AA270"/>
      <c r="AB270"/>
      <c r="AC270"/>
      <c r="AD270" s="3" t="str">
        <f>IF(J270&lt;&gt;"LIBSETS_SETTYPE_BATTLEGROUND",IF(J270&lt;&gt;"LIBSETS_SETTYPE_SPECIAL",IF(AE270&lt;&gt;"",VLOOKUP(AE270,'ESO zone constants'!$E$2:$L$4999,8,FALSE),""),""),"")</f>
        <v/>
      </c>
      <c r="AH270" s="3" t="str">
        <f>IF(J270&lt;&gt;"LIBSETS_SETTYPE_BATTLEGROUND",IF(J270&lt;&gt;"LIBSETS_SETTYPE_SPECIAL",IF(AI270&lt;&gt;"",VLOOKUP(AI270,'ESO zone constants'!$E$2:$L$4999,8,FALSE),""),""),"")</f>
        <v/>
      </c>
      <c r="AL270" s="3" t="str">
        <f>IF(J270&lt;&gt;"LIBSETS_SETTYPE_BATTLEGROUND",IF(J270&lt;&gt;"LIBSETS_SETTYPE_SPECIAL",IF(AM270&lt;&gt;"",VLOOKUP(AM270,'ESO zone constants'!$E$2:$L$4999,8,FALSE),""),""),"")</f>
        <v/>
      </c>
      <c r="AP270" s="3" t="str">
        <f>IF(J270&lt;&gt;"LIBSETS_SETTYPE_BATTLEGROUND",IF(J270&lt;&gt;"LIBSETS_SETTYPE_SPECIAL",IF(AQ270&lt;&gt;"",VLOOKUP(AQ270,'ESO zone constants'!$E$2:$L$4999,8,FALSE),""),""),"")</f>
        <v/>
      </c>
      <c r="AT270" s="25" t="str">
        <f t="shared" si="23"/>
        <v>[99] = {wayshrines={-1,-1,-1,}, dlcId=DLC_BASE_GAME</v>
      </c>
      <c r="AU270" s="25" t="str">
        <f t="shared" si="24"/>
        <v>, zoneIds={58}, veteran=false</v>
      </c>
      <c r="AV270" s="25" t="str">
        <f t="shared" si="21"/>
        <v>, setType=LIBSETS_SETTYPE_OVERLAND},</v>
      </c>
      <c r="AW270" s="25" t="str">
        <f t="shared" si="25"/>
        <v xml:space="preserve"> --Salvation / Erlösung   [Malabal Tor]</v>
      </c>
    </row>
    <row r="271" spans="1:49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2"/>
        <v>105</v>
      </c>
      <c r="J271" s="8" t="s">
        <v>4253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W271"/>
      <c r="X271"/>
      <c r="Y271" s="3" t="str">
        <f>IF(J271&lt;&gt;"LIBSETS_SETTYPE_BATTLEGROUND",IF(J271&lt;&gt;"LIBSETS_SETTYPE_SPECIAL",IF(Z271&lt;&gt;"",VLOOKUP(Z271,'ESO zone constants'!$E$2:$L$4999,8,FALSE),""),""),"")</f>
        <v/>
      </c>
      <c r="AA271"/>
      <c r="AB271"/>
      <c r="AC271"/>
      <c r="AD271" s="3" t="str">
        <f>IF(J271&lt;&gt;"LIBSETS_SETTYPE_BATTLEGROUND",IF(J271&lt;&gt;"LIBSETS_SETTYPE_SPECIAL",IF(AE271&lt;&gt;"",VLOOKUP(AE271,'ESO zone constants'!$E$2:$L$4999,8,FALSE),""),""),"")</f>
        <v/>
      </c>
      <c r="AH271" s="3" t="str">
        <f>IF(J271&lt;&gt;"LIBSETS_SETTYPE_BATTLEGROUND",IF(J271&lt;&gt;"LIBSETS_SETTYPE_SPECIAL",IF(AI271&lt;&gt;"",VLOOKUP(AI271,'ESO zone constants'!$E$2:$L$4999,8,FALSE),""),""),"")</f>
        <v/>
      </c>
      <c r="AL271" s="3" t="str">
        <f>IF(J271&lt;&gt;"LIBSETS_SETTYPE_BATTLEGROUND",IF(J271&lt;&gt;"LIBSETS_SETTYPE_SPECIAL",IF(AM271&lt;&gt;"",VLOOKUP(AM271,'ESO zone constants'!$E$2:$L$4999,8,FALSE),""),""),"")</f>
        <v/>
      </c>
      <c r="AP271" s="3" t="str">
        <f>IF(J271&lt;&gt;"LIBSETS_SETTYPE_BATTLEGROUND",IF(J271&lt;&gt;"LIBSETS_SETTYPE_SPECIAL",IF(AQ271&lt;&gt;"",VLOOKUP(AQ271,'ESO zone constants'!$E$2:$L$4999,8,FALSE),""),""),"")</f>
        <v/>
      </c>
      <c r="AT271" s="25" t="str">
        <f t="shared" si="23"/>
        <v>[105] = {wayshrines={-1,-1,-1,}, dlcId=DLC_BASE_GAME</v>
      </c>
      <c r="AU271" s="25" t="str">
        <f t="shared" si="24"/>
        <v>, zoneIds={381}, veteran=false</v>
      </c>
      <c r="AV271" s="25" t="str">
        <f t="shared" ref="AV271:AV334" si="26">IF(I271&lt;&gt;"Not in the game (anymore)",IF(A271&lt;&gt;"",", setType="&amp;J271,"")&amp;IF(M271="true",", multiTrialSet=true","")&amp;IF(I271&lt;&gt;"Not in the game (anymore)",IF(V271&lt;&gt;"",", dropMechanic="&amp;V271&amp;IF(V271="LIBSETS_DROP_MECHANIC_MONSTER_NAME",", dropMechanicNames={" &amp; IF(W271&lt;&gt;"","['en']='"&amp;W271&amp;"'","") &amp; IF(X271&lt;&gt;"",", ['de']='" &amp; X271&amp;"'","") &amp; "}",""),""))&amp;"},","")</f>
        <v>, setType=LIBSETS_SETTYPE_OVERLAND},</v>
      </c>
      <c r="AW271" s="25" t="str">
        <f t="shared" si="25"/>
        <v xml:space="preserve"> --Twin Sisters / Zwillingsschwestern   [Auridon]</v>
      </c>
    </row>
    <row r="272" spans="1:49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2"/>
        <v>106</v>
      </c>
      <c r="J272" s="8" t="s">
        <v>4253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W272"/>
      <c r="X272"/>
      <c r="Y272" s="3" t="str">
        <f>IF(J272&lt;&gt;"LIBSETS_SETTYPE_BATTLEGROUND",IF(J272&lt;&gt;"LIBSETS_SETTYPE_SPECIAL",IF(Z272&lt;&gt;"",VLOOKUP(Z272,'ESO zone constants'!$E$2:$L$4999,8,FALSE),""),""),"")</f>
        <v/>
      </c>
      <c r="AA272"/>
      <c r="AB272"/>
      <c r="AC272"/>
      <c r="AD272" s="3" t="str">
        <f>IF(J272&lt;&gt;"LIBSETS_SETTYPE_BATTLEGROUND",IF(J272&lt;&gt;"LIBSETS_SETTYPE_SPECIAL",IF(AE272&lt;&gt;"",VLOOKUP(AE272,'ESO zone constants'!$E$2:$L$4999,8,FALSE),""),""),"")</f>
        <v/>
      </c>
      <c r="AH272" s="3" t="str">
        <f>IF(J272&lt;&gt;"LIBSETS_SETTYPE_BATTLEGROUND",IF(J272&lt;&gt;"LIBSETS_SETTYPE_SPECIAL",IF(AI272&lt;&gt;"",VLOOKUP(AI272,'ESO zone constants'!$E$2:$L$4999,8,FALSE),""),""),"")</f>
        <v/>
      </c>
      <c r="AL272" s="3" t="str">
        <f>IF(J272&lt;&gt;"LIBSETS_SETTYPE_BATTLEGROUND",IF(J272&lt;&gt;"LIBSETS_SETTYPE_SPECIAL",IF(AM272&lt;&gt;"",VLOOKUP(AM272,'ESO zone constants'!$E$2:$L$4999,8,FALSE),""),""),"")</f>
        <v/>
      </c>
      <c r="AP272" s="3" t="str">
        <f>IF(J272&lt;&gt;"LIBSETS_SETTYPE_BATTLEGROUND",IF(J272&lt;&gt;"LIBSETS_SETTYPE_SPECIAL",IF(AQ272&lt;&gt;"",VLOOKUP(AQ272,'ESO zone constants'!$E$2:$L$4999,8,FALSE),""),""),"")</f>
        <v/>
      </c>
      <c r="AT272" s="25" t="str">
        <f t="shared" si="23"/>
        <v>[106] = {wayshrines={-1,-1,-1,}, dlcId=DLC_BASE_GAME</v>
      </c>
      <c r="AU272" s="25" t="str">
        <f t="shared" si="24"/>
        <v>, zoneIds={108}, veteran=false</v>
      </c>
      <c r="AV272" s="25" t="str">
        <f t="shared" si="26"/>
        <v>, setType=LIBSETS_SETTYPE_OVERLAND},</v>
      </c>
      <c r="AW272" s="25" t="str">
        <f t="shared" si="25"/>
        <v xml:space="preserve"> --Wilderqueen's Arch / Bogen der Wildkönigin   [Greenshade]</v>
      </c>
    </row>
    <row r="273" spans="1:49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2"/>
        <v>107</v>
      </c>
      <c r="J273" s="8" t="s">
        <v>4253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W273"/>
      <c r="X273"/>
      <c r="Y273" s="3" t="str">
        <f>IF(J273&lt;&gt;"LIBSETS_SETTYPE_BATTLEGROUND",IF(J273&lt;&gt;"LIBSETS_SETTYPE_SPECIAL",IF(Z273&lt;&gt;"",VLOOKUP(Z273,'ESO zone constants'!$E$2:$L$4999,8,FALSE),""),""),"")</f>
        <v/>
      </c>
      <c r="AA273"/>
      <c r="AB273"/>
      <c r="AC273"/>
      <c r="AD273" s="3" t="str">
        <f>IF(J273&lt;&gt;"LIBSETS_SETTYPE_BATTLEGROUND",IF(J273&lt;&gt;"LIBSETS_SETTYPE_SPECIAL",IF(AE273&lt;&gt;"",VLOOKUP(AE273,'ESO zone constants'!$E$2:$L$4999,8,FALSE),""),""),"")</f>
        <v/>
      </c>
      <c r="AH273" s="3" t="str">
        <f>IF(J273&lt;&gt;"LIBSETS_SETTYPE_BATTLEGROUND",IF(J273&lt;&gt;"LIBSETS_SETTYPE_SPECIAL",IF(AI273&lt;&gt;"",VLOOKUP(AI273,'ESO zone constants'!$E$2:$L$4999,8,FALSE),""),""),"")</f>
        <v/>
      </c>
      <c r="AL273" s="3" t="str">
        <f>IF(J273&lt;&gt;"LIBSETS_SETTYPE_BATTLEGROUND",IF(J273&lt;&gt;"LIBSETS_SETTYPE_SPECIAL",IF(AM273&lt;&gt;"",VLOOKUP(AM273,'ESO zone constants'!$E$2:$L$4999,8,FALSE),""),""),"")</f>
        <v/>
      </c>
      <c r="AP273" s="3" t="str">
        <f>IF(J273&lt;&gt;"LIBSETS_SETTYPE_BATTLEGROUND",IF(J273&lt;&gt;"LIBSETS_SETTYPE_SPECIAL",IF(AQ273&lt;&gt;"",VLOOKUP(AQ273,'ESO zone constants'!$E$2:$L$4999,8,FALSE),""),""),"")</f>
        <v/>
      </c>
      <c r="AT273" s="25" t="str">
        <f t="shared" si="23"/>
        <v>[107] = {wayshrines={-1,-1,-1,}, dlcId=DLC_BASE_GAME</v>
      </c>
      <c r="AU273" s="25" t="str">
        <f t="shared" si="24"/>
        <v>, zoneIds={3}, veteran=false</v>
      </c>
      <c r="AV273" s="25" t="str">
        <f t="shared" si="26"/>
        <v>, setType=LIBSETS_SETTYPE_OVERLAND},</v>
      </c>
      <c r="AW273" s="25" t="str">
        <f t="shared" si="25"/>
        <v xml:space="preserve"> --Wyrd Tree's Blessing / Segen des Wyrdbaums   [Glenumbra]</v>
      </c>
    </row>
    <row r="274" spans="1:49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2"/>
        <v>112</v>
      </c>
      <c r="J274" s="8" t="s">
        <v>4253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W274"/>
      <c r="X274"/>
      <c r="Y274" s="3" t="str">
        <f>IF(J274&lt;&gt;"LIBSETS_SETTYPE_BATTLEGROUND",IF(J274&lt;&gt;"LIBSETS_SETTYPE_SPECIAL",IF(Z274&lt;&gt;"",VLOOKUP(Z274,'ESO zone constants'!$E$2:$L$4999,8,FALSE),""),""),"")</f>
        <v/>
      </c>
      <c r="AA274"/>
      <c r="AB274"/>
      <c r="AC274"/>
      <c r="AD274" s="3" t="str">
        <f>IF(J274&lt;&gt;"LIBSETS_SETTYPE_BATTLEGROUND",IF(J274&lt;&gt;"LIBSETS_SETTYPE_SPECIAL",IF(AE274&lt;&gt;"",VLOOKUP(AE274,'ESO zone constants'!$E$2:$L$4999,8,FALSE),""),""),"")</f>
        <v/>
      </c>
      <c r="AH274" s="3" t="str">
        <f>IF(J274&lt;&gt;"LIBSETS_SETTYPE_BATTLEGROUND",IF(J274&lt;&gt;"LIBSETS_SETTYPE_SPECIAL",IF(AI274&lt;&gt;"",VLOOKUP(AI274,'ESO zone constants'!$E$2:$L$4999,8,FALSE),""),""),"")</f>
        <v/>
      </c>
      <c r="AL274" s="3" t="str">
        <f>IF(J274&lt;&gt;"LIBSETS_SETTYPE_BATTLEGROUND",IF(J274&lt;&gt;"LIBSETS_SETTYPE_SPECIAL",IF(AM274&lt;&gt;"",VLOOKUP(AM274,'ESO zone constants'!$E$2:$L$4999,8,FALSE),""),""),"")</f>
        <v/>
      </c>
      <c r="AP274" s="3" t="str">
        <f>IF(J274&lt;&gt;"LIBSETS_SETTYPE_BATTLEGROUND",IF(J274&lt;&gt;"LIBSETS_SETTYPE_SPECIAL",IF(AQ274&lt;&gt;"",VLOOKUP(AQ274,'ESO zone constants'!$E$2:$L$4999,8,FALSE),""),""),"")</f>
        <v/>
      </c>
      <c r="AT274" s="25" t="str">
        <f t="shared" si="23"/>
        <v>[112] = {wayshrines={-1,-1,-1,}, dlcId=DLC_BASE_GAME</v>
      </c>
      <c r="AU274" s="25" t="str">
        <f t="shared" si="24"/>
        <v>, zoneIds={19}, veteran=false</v>
      </c>
      <c r="AV274" s="25" t="str">
        <f t="shared" si="26"/>
        <v>, setType=LIBSETS_SETTYPE_OVERLAND},</v>
      </c>
      <c r="AW274" s="25" t="str">
        <f t="shared" si="25"/>
        <v xml:space="preserve"> --Night Terror / Nachtschrecken   [Stormhaven]</v>
      </c>
    </row>
    <row r="275" spans="1:49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2"/>
        <v>114</v>
      </c>
      <c r="J275" s="8" t="s">
        <v>4253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W275"/>
      <c r="X275"/>
      <c r="Y275" s="3" t="str">
        <f>IF(J275&lt;&gt;"LIBSETS_SETTYPE_BATTLEGROUND",IF(J275&lt;&gt;"LIBSETS_SETTYPE_SPECIAL",IF(Z275&lt;&gt;"",VLOOKUP(Z275,'ESO zone constants'!$E$2:$L$4999,8,FALSE),""),""),"")</f>
        <v/>
      </c>
      <c r="AA275"/>
      <c r="AB275"/>
      <c r="AC275"/>
      <c r="AD275" s="3" t="str">
        <f>IF(J275&lt;&gt;"LIBSETS_SETTYPE_BATTLEGROUND",IF(J275&lt;&gt;"LIBSETS_SETTYPE_SPECIAL",IF(AE275&lt;&gt;"",VLOOKUP(AE275,'ESO zone constants'!$E$2:$L$4999,8,FALSE),""),""),"")</f>
        <v/>
      </c>
      <c r="AH275" s="3" t="str">
        <f>IF(J275&lt;&gt;"LIBSETS_SETTYPE_BATTLEGROUND",IF(J275&lt;&gt;"LIBSETS_SETTYPE_SPECIAL",IF(AI275&lt;&gt;"",VLOOKUP(AI275,'ESO zone constants'!$E$2:$L$4999,8,FALSE),""),""),"")</f>
        <v/>
      </c>
      <c r="AL275" s="3" t="str">
        <f>IF(J275&lt;&gt;"LIBSETS_SETTYPE_BATTLEGROUND",IF(J275&lt;&gt;"LIBSETS_SETTYPE_SPECIAL",IF(AM275&lt;&gt;"",VLOOKUP(AM275,'ESO zone constants'!$E$2:$L$4999,8,FALSE),""),""),"")</f>
        <v/>
      </c>
      <c r="AP275" s="3" t="str">
        <f>IF(J275&lt;&gt;"LIBSETS_SETTYPE_BATTLEGROUND",IF(J275&lt;&gt;"LIBSETS_SETTYPE_SPECIAL",IF(AQ275&lt;&gt;"",VLOOKUP(AQ275,'ESO zone constants'!$E$2:$L$4999,8,FALSE),""),""),"")</f>
        <v/>
      </c>
      <c r="AT275" s="25" t="str">
        <f t="shared" si="23"/>
        <v>[114] = {wayshrines={-1,-1,-1,}, dlcId=DLC_BASE_GAME</v>
      </c>
      <c r="AU275" s="25" t="str">
        <f t="shared" si="24"/>
        <v>, zoneIds={382}, veteran=false</v>
      </c>
      <c r="AV275" s="25" t="str">
        <f t="shared" si="26"/>
        <v>, setType=LIBSETS_SETTYPE_OVERLAND},</v>
      </c>
      <c r="AW275" s="25" t="str">
        <f t="shared" si="25"/>
        <v xml:space="preserve"> --Soulshine / Seelenschein   [Reaper's March]</v>
      </c>
    </row>
    <row r="276" spans="1:49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2"/>
        <v>135</v>
      </c>
      <c r="J276" s="8" t="s">
        <v>4253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W276"/>
      <c r="X276"/>
      <c r="Y276" s="3" t="str">
        <f>IF(J276&lt;&gt;"LIBSETS_SETTYPE_BATTLEGROUND",IF(J276&lt;&gt;"LIBSETS_SETTYPE_SPECIAL",IF(Z276&lt;&gt;"",VLOOKUP(Z276,'ESO zone constants'!$E$2:$L$4999,8,FALSE),""),""),"")</f>
        <v/>
      </c>
      <c r="AA276"/>
      <c r="AB276"/>
      <c r="AC276"/>
      <c r="AD276" s="3" t="str">
        <f>IF(J276&lt;&gt;"LIBSETS_SETTYPE_BATTLEGROUND",IF(J276&lt;&gt;"LIBSETS_SETTYPE_SPECIAL",IF(AE276&lt;&gt;"",VLOOKUP(AE276,'ESO zone constants'!$E$2:$L$4999,8,FALSE),""),""),"")</f>
        <v/>
      </c>
      <c r="AH276" s="3" t="str">
        <f>IF(J276&lt;&gt;"LIBSETS_SETTYPE_BATTLEGROUND",IF(J276&lt;&gt;"LIBSETS_SETTYPE_SPECIAL",IF(AI276&lt;&gt;"",VLOOKUP(AI276,'ESO zone constants'!$E$2:$L$4999,8,FALSE),""),""),"")</f>
        <v/>
      </c>
      <c r="AL276" s="3" t="str">
        <f>IF(J276&lt;&gt;"LIBSETS_SETTYPE_BATTLEGROUND",IF(J276&lt;&gt;"LIBSETS_SETTYPE_SPECIAL",IF(AM276&lt;&gt;"",VLOOKUP(AM276,'ESO zone constants'!$E$2:$L$4999,8,FALSE),""),""),"")</f>
        <v/>
      </c>
      <c r="AP276" s="3" t="str">
        <f>IF(J276&lt;&gt;"LIBSETS_SETTYPE_BATTLEGROUND",IF(J276&lt;&gt;"LIBSETS_SETTYPE_SPECIAL",IF(AQ276&lt;&gt;"",VLOOKUP(AQ276,'ESO zone constants'!$E$2:$L$4999,8,FALSE),""),""),"")</f>
        <v/>
      </c>
      <c r="AT276" s="25" t="str">
        <f t="shared" si="23"/>
        <v>[135] = {wayshrines={-1,-1,-1,}, dlcId=DLC_BASE_GAME</v>
      </c>
      <c r="AU276" s="25" t="str">
        <f t="shared" si="24"/>
        <v>, zoneIds={103}, veteran=false</v>
      </c>
      <c r="AV276" s="25" t="str">
        <f t="shared" si="26"/>
        <v>, setType=LIBSETS_SETTYPE_OVERLAND},</v>
      </c>
      <c r="AW276" s="25" t="str">
        <f t="shared" si="25"/>
        <v xml:space="preserve"> --Draugr's Heritage / Erbe des Draugrs   [The Rift]</v>
      </c>
    </row>
    <row r="277" spans="1:49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2"/>
        <v>145</v>
      </c>
      <c r="J277" s="8" t="s">
        <v>4253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W277"/>
      <c r="X277"/>
      <c r="Y277" s="3" t="str">
        <f>IF(J277&lt;&gt;"LIBSETS_SETTYPE_BATTLEGROUND",IF(J277&lt;&gt;"LIBSETS_SETTYPE_SPECIAL",IF(Z277&lt;&gt;"",VLOOKUP(Z277,'ESO zone constants'!$E$2:$L$4999,8,FALSE),""),""),"")</f>
        <v/>
      </c>
      <c r="AA277"/>
      <c r="AB277"/>
      <c r="AC277"/>
      <c r="AD277" s="3" t="str">
        <f>IF(J277&lt;&gt;"LIBSETS_SETTYPE_BATTLEGROUND",IF(J277&lt;&gt;"LIBSETS_SETTYPE_SPECIAL",IF(AE277&lt;&gt;"",VLOOKUP(AE277,'ESO zone constants'!$E$2:$L$4999,8,FALSE),""),""),"")</f>
        <v/>
      </c>
      <c r="AH277" s="3" t="str">
        <f>IF(J277&lt;&gt;"LIBSETS_SETTYPE_BATTLEGROUND",IF(J277&lt;&gt;"LIBSETS_SETTYPE_SPECIAL",IF(AI277&lt;&gt;"",VLOOKUP(AI277,'ESO zone constants'!$E$2:$L$4999,8,FALSE),""),""),"")</f>
        <v/>
      </c>
      <c r="AL277" s="3" t="str">
        <f>IF(J277&lt;&gt;"LIBSETS_SETTYPE_BATTLEGROUND",IF(J277&lt;&gt;"LIBSETS_SETTYPE_SPECIAL",IF(AM277&lt;&gt;"",VLOOKUP(AM277,'ESO zone constants'!$E$2:$L$4999,8,FALSE),""),""),"")</f>
        <v/>
      </c>
      <c r="AP277" s="3" t="str">
        <f>IF(J277&lt;&gt;"LIBSETS_SETTYPE_BATTLEGROUND",IF(J277&lt;&gt;"LIBSETS_SETTYPE_SPECIAL",IF(AQ277&lt;&gt;"",VLOOKUP(AQ277,'ESO zone constants'!$E$2:$L$4999,8,FALSE),""),""),"")</f>
        <v/>
      </c>
      <c r="AT277" s="25" t="str">
        <f t="shared" si="23"/>
        <v>[145] = {wayshrines={-1,-1,-1,}, dlcId=DLC_BASE_GAME</v>
      </c>
      <c r="AU277" s="25" t="str">
        <f t="shared" si="24"/>
        <v>, zoneIds={888}, veteran=false</v>
      </c>
      <c r="AV277" s="25" t="str">
        <f t="shared" si="26"/>
        <v>, setType=LIBSETS_SETTYPE_OVERLAND},</v>
      </c>
      <c r="AW277" s="25" t="str">
        <f t="shared" si="25"/>
        <v xml:space="preserve"> --Way of Fire / Weg des Feuers   [Craglorn]</v>
      </c>
    </row>
    <row r="278" spans="1:49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2"/>
        <v>146</v>
      </c>
      <c r="J278" s="8" t="s">
        <v>4253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W278"/>
      <c r="X278"/>
      <c r="Y278" s="3" t="str">
        <f>IF(J278&lt;&gt;"LIBSETS_SETTYPE_BATTLEGROUND",IF(J278&lt;&gt;"LIBSETS_SETTYPE_SPECIAL",IF(Z278&lt;&gt;"",VLOOKUP(Z278,'ESO zone constants'!$E$2:$L$4999,8,FALSE),""),""),"")</f>
        <v/>
      </c>
      <c r="AA278"/>
      <c r="AB278"/>
      <c r="AC278"/>
      <c r="AD278" s="3" t="str">
        <f>IF(J278&lt;&gt;"LIBSETS_SETTYPE_BATTLEGROUND",IF(J278&lt;&gt;"LIBSETS_SETTYPE_SPECIAL",IF(AE278&lt;&gt;"",VLOOKUP(AE278,'ESO zone constants'!$E$2:$L$4999,8,FALSE),""),""),"")</f>
        <v/>
      </c>
      <c r="AH278" s="3" t="str">
        <f>IF(J278&lt;&gt;"LIBSETS_SETTYPE_BATTLEGROUND",IF(J278&lt;&gt;"LIBSETS_SETTYPE_SPECIAL",IF(AI278&lt;&gt;"",VLOOKUP(AI278,'ESO zone constants'!$E$2:$L$4999,8,FALSE),""),""),"")</f>
        <v/>
      </c>
      <c r="AL278" s="3" t="str">
        <f>IF(J278&lt;&gt;"LIBSETS_SETTYPE_BATTLEGROUND",IF(J278&lt;&gt;"LIBSETS_SETTYPE_SPECIAL",IF(AM278&lt;&gt;"",VLOOKUP(AM278,'ESO zone constants'!$E$2:$L$4999,8,FALSE),""),""),"")</f>
        <v/>
      </c>
      <c r="AP278" s="3" t="str">
        <f>IF(J278&lt;&gt;"LIBSETS_SETTYPE_BATTLEGROUND",IF(J278&lt;&gt;"LIBSETS_SETTYPE_SPECIAL",IF(AQ278&lt;&gt;"",VLOOKUP(AQ278,'ESO zone constants'!$E$2:$L$4999,8,FALSE),""),""),"")</f>
        <v/>
      </c>
      <c r="AT278" s="25" t="str">
        <f t="shared" si="23"/>
        <v>[146] = {wayshrines={-1,-1,-1,}, dlcId=DLC_BASE_GAME</v>
      </c>
      <c r="AU278" s="25" t="str">
        <f t="shared" si="24"/>
        <v>, zoneIds={888}, veteran=false</v>
      </c>
      <c r="AV278" s="25" t="str">
        <f t="shared" si="26"/>
        <v>, setType=LIBSETS_SETTYPE_OVERLAND},</v>
      </c>
      <c r="AW278" s="25" t="str">
        <f t="shared" si="25"/>
        <v xml:space="preserve"> --Way of Air / Weg der Luft   [Craglorn]</v>
      </c>
    </row>
    <row r="279" spans="1:49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2"/>
        <v>147</v>
      </c>
      <c r="J279" s="8" t="s">
        <v>4253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W279" s="28"/>
      <c r="X279"/>
      <c r="Y279" s="3" t="str">
        <f>IF(J279&lt;&gt;"LIBSETS_SETTYPE_BATTLEGROUND",IF(J279&lt;&gt;"LIBSETS_SETTYPE_SPECIAL",IF(Z279&lt;&gt;"",VLOOKUP(Z279,'ESO zone constants'!$E$2:$L$4999,8,FALSE),""),""),"")</f>
        <v/>
      </c>
      <c r="AA279"/>
      <c r="AB279" s="28"/>
      <c r="AC279"/>
      <c r="AD279" s="3" t="str">
        <f>IF(J279&lt;&gt;"LIBSETS_SETTYPE_BATTLEGROUND",IF(J279&lt;&gt;"LIBSETS_SETTYPE_SPECIAL",IF(AE279&lt;&gt;"",VLOOKUP(AE279,'ESO zone constants'!$E$2:$L$4999,8,FALSE),""),""),"")</f>
        <v/>
      </c>
      <c r="AF279" s="28"/>
      <c r="AH279" s="3" t="str">
        <f>IF(J279&lt;&gt;"LIBSETS_SETTYPE_BATTLEGROUND",IF(J279&lt;&gt;"LIBSETS_SETTYPE_SPECIAL",IF(AI279&lt;&gt;"",VLOOKUP(AI279,'ESO zone constants'!$E$2:$L$4999,8,FALSE),""),""),"")</f>
        <v/>
      </c>
      <c r="AL279" s="3" t="str">
        <f>IF(J279&lt;&gt;"LIBSETS_SETTYPE_BATTLEGROUND",IF(J279&lt;&gt;"LIBSETS_SETTYPE_SPECIAL",IF(AM279&lt;&gt;"",VLOOKUP(AM279,'ESO zone constants'!$E$2:$L$4999,8,FALSE),""),""),"")</f>
        <v/>
      </c>
      <c r="AP279" s="3" t="str">
        <f>IF(J279&lt;&gt;"LIBSETS_SETTYPE_BATTLEGROUND",IF(J279&lt;&gt;"LIBSETS_SETTYPE_SPECIAL",IF(AQ279&lt;&gt;"",VLOOKUP(AQ279,'ESO zone constants'!$E$2:$L$4999,8,FALSE),""),""),"")</f>
        <v/>
      </c>
      <c r="AT279" s="25" t="str">
        <f t="shared" si="23"/>
        <v>[147] = {wayshrines={-1,-1,-1,}, dlcId=DLC_BASE_GAME</v>
      </c>
      <c r="AU279" s="25" t="str">
        <f t="shared" si="24"/>
        <v>, zoneIds={888}, veteran=false</v>
      </c>
      <c r="AV279" s="25" t="str">
        <f t="shared" si="26"/>
        <v>, setType=LIBSETS_SETTYPE_OVERLAND},</v>
      </c>
      <c r="AW279" s="25" t="str">
        <f t="shared" si="25"/>
        <v xml:space="preserve"> --Way of Martial Knowledge / Weg der Kampfkunst   [Craglorn]</v>
      </c>
    </row>
    <row r="280" spans="1:49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2"/>
        <v>187</v>
      </c>
      <c r="J280" s="8" t="s">
        <v>4253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W280"/>
      <c r="X280"/>
      <c r="Y280" s="3" t="str">
        <f>IF(J280&lt;&gt;"LIBSETS_SETTYPE_BATTLEGROUND",IF(J280&lt;&gt;"LIBSETS_SETTYPE_SPECIAL",IF(Z280&lt;&gt;"",VLOOKUP(Z280,'ESO zone constants'!$E$2:$L$4999,8,FALSE),""),""),"")</f>
        <v/>
      </c>
      <c r="AA280"/>
      <c r="AB280"/>
      <c r="AC280"/>
      <c r="AD280" s="3" t="str">
        <f>IF(J280&lt;&gt;"LIBSETS_SETTYPE_BATTLEGROUND",IF(J280&lt;&gt;"LIBSETS_SETTYPE_SPECIAL",IF(AE280&lt;&gt;"",VLOOKUP(AE280,'ESO zone constants'!$E$2:$L$4999,8,FALSE),""),""),"")</f>
        <v/>
      </c>
      <c r="AH280" s="3" t="str">
        <f>IF(J280&lt;&gt;"LIBSETS_SETTYPE_BATTLEGROUND",IF(J280&lt;&gt;"LIBSETS_SETTYPE_SPECIAL",IF(AI280&lt;&gt;"",VLOOKUP(AI280,'ESO zone constants'!$E$2:$L$4999,8,FALSE),""),""),"")</f>
        <v/>
      </c>
      <c r="AL280" s="3" t="str">
        <f>IF(J280&lt;&gt;"LIBSETS_SETTYPE_BATTLEGROUND",IF(J280&lt;&gt;"LIBSETS_SETTYPE_SPECIAL",IF(AM280&lt;&gt;"",VLOOKUP(AM280,'ESO zone constants'!$E$2:$L$4999,8,FALSE),""),""),"")</f>
        <v/>
      </c>
      <c r="AP280" s="3" t="str">
        <f>IF(J280&lt;&gt;"LIBSETS_SETTYPE_BATTLEGROUND",IF(J280&lt;&gt;"LIBSETS_SETTYPE_SPECIAL",IF(AQ280&lt;&gt;"",VLOOKUP(AQ280,'ESO zone constants'!$E$2:$L$4999,8,FALSE),""),""),"")</f>
        <v/>
      </c>
      <c r="AT280" s="25" t="str">
        <f t="shared" si="23"/>
        <v>[187] = {wayshrines={-1,-1,-1,}, dlcId=DLC_BASE_GAME</v>
      </c>
      <c r="AU280" s="25" t="str">
        <f t="shared" si="24"/>
        <v>, zoneIds={117}, veteran=false</v>
      </c>
      <c r="AV280" s="25" t="str">
        <f t="shared" si="26"/>
        <v>, setType=LIBSETS_SETTYPE_OVERLAND},</v>
      </c>
      <c r="AW280" s="25" t="str">
        <f t="shared" si="25"/>
        <v xml:space="preserve"> --Swamp Raider / Sumpfräuber   [Shadowfen]</v>
      </c>
    </row>
    <row r="281" spans="1:49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2"/>
        <v>210</v>
      </c>
      <c r="J281" s="8" t="s">
        <v>4253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 t="str">
        <f>VLOOKUP(R281,'ESO zone constants'!$L$2:$O$9999,4,FALSE)</f>
        <v>DLC_ORSINIUM</v>
      </c>
      <c r="U281" s="3" t="str">
        <f>VLOOKUP(T281,'LibSets constants'!$B$2:$C$999,2,FALSE)</f>
        <v>Orsinium</v>
      </c>
      <c r="W281"/>
      <c r="X281"/>
      <c r="Y281" s="3" t="str">
        <f>IF(J281&lt;&gt;"LIBSETS_SETTYPE_BATTLEGROUND",IF(J281&lt;&gt;"LIBSETS_SETTYPE_SPECIAL",IF(Z281&lt;&gt;"",VLOOKUP(Z281,'ESO zone constants'!$E$2:$L$4999,8,FALSE),""),""),"")</f>
        <v/>
      </c>
      <c r="AA281"/>
      <c r="AB281"/>
      <c r="AC281"/>
      <c r="AD281" s="3" t="str">
        <f>IF(J281&lt;&gt;"LIBSETS_SETTYPE_BATTLEGROUND",IF(J281&lt;&gt;"LIBSETS_SETTYPE_SPECIAL",IF(AE281&lt;&gt;"",VLOOKUP(AE281,'ESO zone constants'!$E$2:$L$4999,8,FALSE),""),""),"")</f>
        <v/>
      </c>
      <c r="AH281" s="3" t="str">
        <f>IF(J281&lt;&gt;"LIBSETS_SETTYPE_BATTLEGROUND",IF(J281&lt;&gt;"LIBSETS_SETTYPE_SPECIAL",IF(AI281&lt;&gt;"",VLOOKUP(AI281,'ESO zone constants'!$E$2:$L$4999,8,FALSE),""),""),"")</f>
        <v/>
      </c>
      <c r="AL281" s="3" t="str">
        <f>IF(J281&lt;&gt;"LIBSETS_SETTYPE_BATTLEGROUND",IF(J281&lt;&gt;"LIBSETS_SETTYPE_SPECIAL",IF(AM281&lt;&gt;"",VLOOKUP(AM281,'ESO zone constants'!$E$2:$L$4999,8,FALSE),""),""),"")</f>
        <v/>
      </c>
      <c r="AP281" s="3" t="str">
        <f>IF(J281&lt;&gt;"LIBSETS_SETTYPE_BATTLEGROUND",IF(J281&lt;&gt;"LIBSETS_SETTYPE_SPECIAL",IF(AQ281&lt;&gt;"",VLOOKUP(AQ281,'ESO zone constants'!$E$2:$L$4999,8,FALSE),""),""),"")</f>
        <v/>
      </c>
      <c r="AT281" s="25" t="str">
        <f t="shared" si="23"/>
        <v>[210] = {wayshrines={-1,-1,-1,}, dlcId=DLC_ORSINIUM</v>
      </c>
      <c r="AU281" s="25" t="str">
        <f t="shared" si="24"/>
        <v>, zoneIds={684}, veteran=false</v>
      </c>
      <c r="AV281" s="25" t="str">
        <f t="shared" si="26"/>
        <v>, setType=LIBSETS_SETTYPE_OVERLAND},</v>
      </c>
      <c r="AW281" s="25" t="str">
        <f t="shared" si="25"/>
        <v xml:space="preserve"> --Mark of the Pariah / Zeichen des Ausgestoßenen   [Wrothgar]</v>
      </c>
    </row>
    <row r="282" spans="1:49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2"/>
        <v>212</v>
      </c>
      <c r="J282" s="8" t="s">
        <v>4253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 t="str">
        <f>VLOOKUP(R282,'ESO zone constants'!$L$2:$O$9999,4,FALSE)</f>
        <v>DLC_ORSINIUM</v>
      </c>
      <c r="U282" s="3" t="str">
        <f>VLOOKUP(T282,'LibSets constants'!$B$2:$C$999,2,FALSE)</f>
        <v>Orsinium</v>
      </c>
      <c r="W282"/>
      <c r="X282"/>
      <c r="Y282" s="3" t="str">
        <f>IF(J282&lt;&gt;"LIBSETS_SETTYPE_BATTLEGROUND",IF(J282&lt;&gt;"LIBSETS_SETTYPE_SPECIAL",IF(Z282&lt;&gt;"",VLOOKUP(Z282,'ESO zone constants'!$E$2:$L$4999,8,FALSE),""),""),"")</f>
        <v/>
      </c>
      <c r="AA282"/>
      <c r="AB282"/>
      <c r="AC282"/>
      <c r="AD282" s="3" t="str">
        <f>IF(J282&lt;&gt;"LIBSETS_SETTYPE_BATTLEGROUND",IF(J282&lt;&gt;"LIBSETS_SETTYPE_SPECIAL",IF(AE282&lt;&gt;"",VLOOKUP(AE282,'ESO zone constants'!$E$2:$L$4999,8,FALSE),""),""),"")</f>
        <v/>
      </c>
      <c r="AH282" s="3" t="str">
        <f>IF(J282&lt;&gt;"LIBSETS_SETTYPE_BATTLEGROUND",IF(J282&lt;&gt;"LIBSETS_SETTYPE_SPECIAL",IF(AI282&lt;&gt;"",VLOOKUP(AI282,'ESO zone constants'!$E$2:$L$4999,8,FALSE),""),""),"")</f>
        <v/>
      </c>
      <c r="AL282" s="3" t="str">
        <f>IF(J282&lt;&gt;"LIBSETS_SETTYPE_BATTLEGROUND",IF(J282&lt;&gt;"LIBSETS_SETTYPE_SPECIAL",IF(AM282&lt;&gt;"",VLOOKUP(AM282,'ESO zone constants'!$E$2:$L$4999,8,FALSE),""),""),"")</f>
        <v/>
      </c>
      <c r="AP282" s="3" t="str">
        <f>IF(J282&lt;&gt;"LIBSETS_SETTYPE_BATTLEGROUND",IF(J282&lt;&gt;"LIBSETS_SETTYPE_SPECIAL",IF(AQ282&lt;&gt;"",VLOOKUP(AQ282,'ESO zone constants'!$E$2:$L$4999,8,FALSE),""),""),"")</f>
        <v/>
      </c>
      <c r="AT282" s="25" t="str">
        <f t="shared" si="23"/>
        <v>[212] = {wayshrines={-1,-1,-1,}, dlcId=DLC_ORSINIUM</v>
      </c>
      <c r="AU282" s="25" t="str">
        <f t="shared" si="24"/>
        <v>, zoneIds={684}, veteran=false</v>
      </c>
      <c r="AV282" s="25" t="str">
        <f t="shared" si="26"/>
        <v>, setType=LIBSETS_SETTYPE_OVERLAND},</v>
      </c>
      <c r="AW282" s="25" t="str">
        <f t="shared" si="25"/>
        <v xml:space="preserve"> --Briarheart / Dornenherz   [Wrothgar]</v>
      </c>
    </row>
    <row r="283" spans="1:49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2"/>
        <v>218</v>
      </c>
      <c r="J283" s="8" t="s">
        <v>4253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 t="str">
        <f>VLOOKUP(R283,'ESO zone constants'!$L$2:$O$9999,4,FALSE)</f>
        <v>DLC_ORSINIUM</v>
      </c>
      <c r="U283" s="3" t="str">
        <f>VLOOKUP(T283,'LibSets constants'!$B$2:$C$999,2,FALSE)</f>
        <v>Orsinium</v>
      </c>
      <c r="W283"/>
      <c r="X283"/>
      <c r="Y283" s="3" t="str">
        <f>IF(J283&lt;&gt;"LIBSETS_SETTYPE_BATTLEGROUND",IF(J283&lt;&gt;"LIBSETS_SETTYPE_SPECIAL",IF(Z283&lt;&gt;"",VLOOKUP(Z283,'ESO zone constants'!$E$2:$L$4999,8,FALSE),""),""),"")</f>
        <v/>
      </c>
      <c r="AA283"/>
      <c r="AB283"/>
      <c r="AC283"/>
      <c r="AD283" s="3" t="str">
        <f>IF(J283&lt;&gt;"LIBSETS_SETTYPE_BATTLEGROUND",IF(J283&lt;&gt;"LIBSETS_SETTYPE_SPECIAL",IF(AE283&lt;&gt;"",VLOOKUP(AE283,'ESO zone constants'!$E$2:$L$4999,8,FALSE),""),""),"")</f>
        <v/>
      </c>
      <c r="AH283" s="3" t="str">
        <f>IF(J283&lt;&gt;"LIBSETS_SETTYPE_BATTLEGROUND",IF(J283&lt;&gt;"LIBSETS_SETTYPE_SPECIAL",IF(AI283&lt;&gt;"",VLOOKUP(AI283,'ESO zone constants'!$E$2:$L$4999,8,FALSE),""),""),"")</f>
        <v/>
      </c>
      <c r="AL283" s="3" t="str">
        <f>IF(J283&lt;&gt;"LIBSETS_SETTYPE_BATTLEGROUND",IF(J283&lt;&gt;"LIBSETS_SETTYPE_SPECIAL",IF(AM283&lt;&gt;"",VLOOKUP(AM283,'ESO zone constants'!$E$2:$L$4999,8,FALSE),""),""),"")</f>
        <v/>
      </c>
      <c r="AP283" s="3" t="str">
        <f>IF(J283&lt;&gt;"LIBSETS_SETTYPE_BATTLEGROUND",IF(J283&lt;&gt;"LIBSETS_SETTYPE_SPECIAL",IF(AQ283&lt;&gt;"",VLOOKUP(AQ283,'ESO zone constants'!$E$2:$L$4999,8,FALSE),""),""),"")</f>
        <v/>
      </c>
      <c r="AT283" s="25" t="str">
        <f t="shared" si="23"/>
        <v>[218] = {wayshrines={-1,-1,-1,}, dlcId=DLC_ORSINIUM</v>
      </c>
      <c r="AU283" s="25" t="str">
        <f t="shared" si="24"/>
        <v>, zoneIds={684}, veteran=false</v>
      </c>
      <c r="AV283" s="25" t="str">
        <f t="shared" si="26"/>
        <v>, setType=LIBSETS_SETTYPE_OVERLAND},</v>
      </c>
      <c r="AW283" s="25" t="str">
        <f t="shared" si="25"/>
        <v xml:space="preserve"> --Trinimac's Valor / Trinimacs Heldenmut   [Wrothgar]</v>
      </c>
    </row>
    <row r="284" spans="1:49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2"/>
        <v>227</v>
      </c>
      <c r="J284" s="8" t="s">
        <v>4253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W284"/>
      <c r="X284"/>
      <c r="Y284" s="3" t="str">
        <f>IF(J284&lt;&gt;"LIBSETS_SETTYPE_BATTLEGROUND",IF(J284&lt;&gt;"LIBSETS_SETTYPE_SPECIAL",IF(Z284&lt;&gt;"",VLOOKUP(Z284,'ESO zone constants'!$E$2:$L$4999,8,FALSE),""),""),"")</f>
        <v/>
      </c>
      <c r="AA284"/>
      <c r="AB284"/>
      <c r="AC284"/>
      <c r="AD284" s="3" t="str">
        <f>IF(J284&lt;&gt;"LIBSETS_SETTYPE_BATTLEGROUND",IF(J284&lt;&gt;"LIBSETS_SETTYPE_SPECIAL",IF(AE284&lt;&gt;"",VLOOKUP(AE284,'ESO zone constants'!$E$2:$L$4999,8,FALSE),""),""),"")</f>
        <v/>
      </c>
      <c r="AH284" s="3" t="str">
        <f>IF(J284&lt;&gt;"LIBSETS_SETTYPE_BATTLEGROUND",IF(J284&lt;&gt;"LIBSETS_SETTYPE_SPECIAL",IF(AI284&lt;&gt;"",VLOOKUP(AI284,'ESO zone constants'!$E$2:$L$4999,8,FALSE),""),""),"")</f>
        <v/>
      </c>
      <c r="AL284" s="3" t="str">
        <f>IF(J284&lt;&gt;"LIBSETS_SETTYPE_BATTLEGROUND",IF(J284&lt;&gt;"LIBSETS_SETTYPE_SPECIAL",IF(AM284&lt;&gt;"",VLOOKUP(AM284,'ESO zone constants'!$E$2:$L$4999,8,FALSE),""),""),"")</f>
        <v/>
      </c>
      <c r="AP284" s="3" t="str">
        <f>IF(J284&lt;&gt;"LIBSETS_SETTYPE_BATTLEGROUND",IF(J284&lt;&gt;"LIBSETS_SETTYPE_SPECIAL",IF(AQ284&lt;&gt;"",VLOOKUP(AQ284,'ESO zone constants'!$E$2:$L$4999,8,FALSE),""),""),"")</f>
        <v/>
      </c>
      <c r="AT284" s="25" t="str">
        <f t="shared" si="23"/>
        <v>[227] = {wayshrines={-1,-1,-1,}, dlcId=DLC_THIEVES_GUILD</v>
      </c>
      <c r="AU284" s="25" t="str">
        <f t="shared" si="24"/>
        <v>, zoneIds={816}, veteran=false</v>
      </c>
      <c r="AV284" s="25" t="str">
        <f t="shared" si="26"/>
        <v>, setType=LIBSETS_SETTYPE_OVERLAND},</v>
      </c>
      <c r="AW284" s="25" t="str">
        <f t="shared" si="25"/>
        <v xml:space="preserve"> --Bahraha's Curse / Bahrahas Fluch   [Hew's Bane]</v>
      </c>
    </row>
    <row r="285" spans="1:49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2"/>
        <v>228</v>
      </c>
      <c r="J285" s="8" t="s">
        <v>4253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W285"/>
      <c r="X285"/>
      <c r="Y285" s="3" t="str">
        <f>IF(J285&lt;&gt;"LIBSETS_SETTYPE_BATTLEGROUND",IF(J285&lt;&gt;"LIBSETS_SETTYPE_SPECIAL",IF(Z285&lt;&gt;"",VLOOKUP(Z285,'ESO zone constants'!$E$2:$L$4999,8,FALSE),""),""),"")</f>
        <v/>
      </c>
      <c r="AA285"/>
      <c r="AB285"/>
      <c r="AC285"/>
      <c r="AD285" s="3" t="str">
        <f>IF(J285&lt;&gt;"LIBSETS_SETTYPE_BATTLEGROUND",IF(J285&lt;&gt;"LIBSETS_SETTYPE_SPECIAL",IF(AE285&lt;&gt;"",VLOOKUP(AE285,'ESO zone constants'!$E$2:$L$4999,8,FALSE),""),""),"")</f>
        <v/>
      </c>
      <c r="AH285" s="3" t="str">
        <f>IF(J285&lt;&gt;"LIBSETS_SETTYPE_BATTLEGROUND",IF(J285&lt;&gt;"LIBSETS_SETTYPE_SPECIAL",IF(AI285&lt;&gt;"",VLOOKUP(AI285,'ESO zone constants'!$E$2:$L$4999,8,FALSE),""),""),"")</f>
        <v/>
      </c>
      <c r="AL285" s="3" t="str">
        <f>IF(J285&lt;&gt;"LIBSETS_SETTYPE_BATTLEGROUND",IF(J285&lt;&gt;"LIBSETS_SETTYPE_SPECIAL",IF(AM285&lt;&gt;"",VLOOKUP(AM285,'ESO zone constants'!$E$2:$L$4999,8,FALSE),""),""),"")</f>
        <v/>
      </c>
      <c r="AP285" s="3" t="str">
        <f>IF(J285&lt;&gt;"LIBSETS_SETTYPE_BATTLEGROUND",IF(J285&lt;&gt;"LIBSETS_SETTYPE_SPECIAL",IF(AQ285&lt;&gt;"",VLOOKUP(AQ285,'ESO zone constants'!$E$2:$L$4999,8,FALSE),""),""),"")</f>
        <v/>
      </c>
      <c r="AT285" s="25" t="str">
        <f t="shared" si="23"/>
        <v>[228] = {wayshrines={-1,-1,-1,}, dlcId=DLC_THIEVES_GUILD</v>
      </c>
      <c r="AU285" s="25" t="str">
        <f t="shared" si="24"/>
        <v>, zoneIds={816}, veteran=false</v>
      </c>
      <c r="AV285" s="25" t="str">
        <f t="shared" si="26"/>
        <v>, setType=LIBSETS_SETTYPE_OVERLAND},</v>
      </c>
      <c r="AW285" s="25" t="str">
        <f t="shared" si="25"/>
        <v xml:space="preserve"> --Syvarra's Scales / Syvarras Schuppen   [Hew's Bane]</v>
      </c>
    </row>
    <row r="286" spans="1:49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2"/>
        <v>243</v>
      </c>
      <c r="J286" s="8" t="s">
        <v>4253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W286"/>
      <c r="X286"/>
      <c r="Y286" s="3" t="str">
        <f>IF(J286&lt;&gt;"LIBSETS_SETTYPE_BATTLEGROUND",IF(J286&lt;&gt;"LIBSETS_SETTYPE_SPECIAL",IF(Z286&lt;&gt;"",VLOOKUP(Z286,'ESO zone constants'!$E$2:$L$4999,8,FALSE),""),""),"")</f>
        <v/>
      </c>
      <c r="AA286"/>
      <c r="AB286"/>
      <c r="AC286"/>
      <c r="AD286" s="3" t="str">
        <f>IF(J286&lt;&gt;"LIBSETS_SETTYPE_BATTLEGROUND",IF(J286&lt;&gt;"LIBSETS_SETTYPE_SPECIAL",IF(AE286&lt;&gt;"",VLOOKUP(AE286,'ESO zone constants'!$E$2:$L$4999,8,FALSE),""),""),"")</f>
        <v/>
      </c>
      <c r="AH286" s="3" t="str">
        <f>IF(J286&lt;&gt;"LIBSETS_SETTYPE_BATTLEGROUND",IF(J286&lt;&gt;"LIBSETS_SETTYPE_SPECIAL",IF(AI286&lt;&gt;"",VLOOKUP(AI286,'ESO zone constants'!$E$2:$L$4999,8,FALSE),""),""),"")</f>
        <v/>
      </c>
      <c r="AL286" s="3" t="str">
        <f>IF(J286&lt;&gt;"LIBSETS_SETTYPE_BATTLEGROUND",IF(J286&lt;&gt;"LIBSETS_SETTYPE_SPECIAL",IF(AM286&lt;&gt;"",VLOOKUP(AM286,'ESO zone constants'!$E$2:$L$4999,8,FALSE),""),""),"")</f>
        <v/>
      </c>
      <c r="AP286" s="3" t="str">
        <f>IF(J286&lt;&gt;"LIBSETS_SETTYPE_BATTLEGROUND",IF(J286&lt;&gt;"LIBSETS_SETTYPE_SPECIAL",IF(AQ286&lt;&gt;"",VLOOKUP(AQ286,'ESO zone constants'!$E$2:$L$4999,8,FALSE),""),""),"")</f>
        <v/>
      </c>
      <c r="AT286" s="25" t="str">
        <f t="shared" si="23"/>
        <v>[243] = {wayshrines={-1,-1,-1,}, dlcId=DLC_DARK_BROTHERHOOD</v>
      </c>
      <c r="AU286" s="25" t="str">
        <f t="shared" si="24"/>
        <v>, zoneIds={823}, veteran=false</v>
      </c>
      <c r="AV286" s="25" t="str">
        <f t="shared" si="26"/>
        <v>, setType=LIBSETS_SETTYPE_OVERLAND},</v>
      </c>
      <c r="AW286" s="25" t="str">
        <f t="shared" si="25"/>
        <v xml:space="preserve"> --Hide of Morihaus / Haut von Morihaus   [Gold Coast]</v>
      </c>
    </row>
    <row r="287" spans="1:49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2"/>
        <v>244</v>
      </c>
      <c r="J287" s="8" t="s">
        <v>4253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W287"/>
      <c r="X287"/>
      <c r="Y287" s="3" t="str">
        <f>IF(J287&lt;&gt;"LIBSETS_SETTYPE_BATTLEGROUND",IF(J287&lt;&gt;"LIBSETS_SETTYPE_SPECIAL",IF(Z287&lt;&gt;"",VLOOKUP(Z287,'ESO zone constants'!$E$2:$L$4999,8,FALSE),""),""),"")</f>
        <v/>
      </c>
      <c r="AA287"/>
      <c r="AB287"/>
      <c r="AC287"/>
      <c r="AD287" s="3" t="str">
        <f>IF(J287&lt;&gt;"LIBSETS_SETTYPE_BATTLEGROUND",IF(J287&lt;&gt;"LIBSETS_SETTYPE_SPECIAL",IF(AE287&lt;&gt;"",VLOOKUP(AE287,'ESO zone constants'!$E$2:$L$4999,8,FALSE),""),""),"")</f>
        <v/>
      </c>
      <c r="AH287" s="3" t="str">
        <f>IF(J287&lt;&gt;"LIBSETS_SETTYPE_BATTLEGROUND",IF(J287&lt;&gt;"LIBSETS_SETTYPE_SPECIAL",IF(AI287&lt;&gt;"",VLOOKUP(AI287,'ESO zone constants'!$E$2:$L$4999,8,FALSE),""),""),"")</f>
        <v/>
      </c>
      <c r="AL287" s="3" t="str">
        <f>IF(J287&lt;&gt;"LIBSETS_SETTYPE_BATTLEGROUND",IF(J287&lt;&gt;"LIBSETS_SETTYPE_SPECIAL",IF(AM287&lt;&gt;"",VLOOKUP(AM287,'ESO zone constants'!$E$2:$L$4999,8,FALSE),""),""),"")</f>
        <v/>
      </c>
      <c r="AP287" s="3" t="str">
        <f>IF(J287&lt;&gt;"LIBSETS_SETTYPE_BATTLEGROUND",IF(J287&lt;&gt;"LIBSETS_SETTYPE_SPECIAL",IF(AQ287&lt;&gt;"",VLOOKUP(AQ287,'ESO zone constants'!$E$2:$L$4999,8,FALSE),""),""),"")</f>
        <v/>
      </c>
      <c r="AT287" s="25" t="str">
        <f t="shared" si="23"/>
        <v>[244] = {wayshrines={-1,-1,-1,}, dlcId=DLC_DARK_BROTHERHOOD</v>
      </c>
      <c r="AU287" s="25" t="str">
        <f t="shared" si="24"/>
        <v>, zoneIds={823}, veteran=false</v>
      </c>
      <c r="AV287" s="25" t="str">
        <f t="shared" si="26"/>
        <v>, setType=LIBSETS_SETTYPE_OVERLAND},</v>
      </c>
      <c r="AW287" s="25" t="str">
        <f t="shared" si="25"/>
        <v xml:space="preserve"> --Flanking Strategist / Flankierender Stratege   [Gold Coast]</v>
      </c>
    </row>
    <row r="288" spans="1:49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2"/>
        <v>245</v>
      </c>
      <c r="J288" s="8" t="s">
        <v>4253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W288"/>
      <c r="X288"/>
      <c r="Y288" s="3" t="str">
        <f>IF(J288&lt;&gt;"LIBSETS_SETTYPE_BATTLEGROUND",IF(J288&lt;&gt;"LIBSETS_SETTYPE_SPECIAL",IF(Z288&lt;&gt;"",VLOOKUP(Z288,'ESO zone constants'!$E$2:$L$4999,8,FALSE),""),""),"")</f>
        <v/>
      </c>
      <c r="AA288"/>
      <c r="AB288"/>
      <c r="AC288"/>
      <c r="AD288" s="3" t="str">
        <f>IF(J288&lt;&gt;"LIBSETS_SETTYPE_BATTLEGROUND",IF(J288&lt;&gt;"LIBSETS_SETTYPE_SPECIAL",IF(AE288&lt;&gt;"",VLOOKUP(AE288,'ESO zone constants'!$E$2:$L$4999,8,FALSE),""),""),"")</f>
        <v/>
      </c>
      <c r="AH288" s="3" t="str">
        <f>IF(J288&lt;&gt;"LIBSETS_SETTYPE_BATTLEGROUND",IF(J288&lt;&gt;"LIBSETS_SETTYPE_SPECIAL",IF(AI288&lt;&gt;"",VLOOKUP(AI288,'ESO zone constants'!$E$2:$L$4999,8,FALSE),""),""),"")</f>
        <v/>
      </c>
      <c r="AL288" s="3" t="str">
        <f>IF(J288&lt;&gt;"LIBSETS_SETTYPE_BATTLEGROUND",IF(J288&lt;&gt;"LIBSETS_SETTYPE_SPECIAL",IF(AM288&lt;&gt;"",VLOOKUP(AM288,'ESO zone constants'!$E$2:$L$4999,8,FALSE),""),""),"")</f>
        <v/>
      </c>
      <c r="AP288" s="3" t="str">
        <f>IF(J288&lt;&gt;"LIBSETS_SETTYPE_BATTLEGROUND",IF(J288&lt;&gt;"LIBSETS_SETTYPE_SPECIAL",IF(AQ288&lt;&gt;"",VLOOKUP(AQ288,'ESO zone constants'!$E$2:$L$4999,8,FALSE),""),""),"")</f>
        <v/>
      </c>
      <c r="AT288" s="25" t="str">
        <f t="shared" si="23"/>
        <v>[245] = {wayshrines={-1,-1,-1,}, dlcId=DLC_DARK_BROTHERHOOD</v>
      </c>
      <c r="AU288" s="25" t="str">
        <f t="shared" si="24"/>
        <v>, zoneIds={823}, veteran=false</v>
      </c>
      <c r="AV288" s="25" t="str">
        <f t="shared" si="26"/>
        <v>, setType=LIBSETS_SETTYPE_OVERLAND},</v>
      </c>
      <c r="AW288" s="25" t="str">
        <f t="shared" si="25"/>
        <v xml:space="preserve"> --Sithis' Touch / Sithis' Berührung   [Gold Coast]</v>
      </c>
    </row>
    <row r="289" spans="1:49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2"/>
        <v>281</v>
      </c>
      <c r="J289" s="8" t="s">
        <v>4253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W289"/>
      <c r="X289"/>
      <c r="Y289" s="3">
        <f>IF(J289&lt;&gt;"LIBSETS_SETTYPE_BATTLEGROUND",IF(J289&lt;&gt;"LIBSETS_SETTYPE_SPECIAL",IF(Z289&lt;&gt;"",VLOOKUP(Z289,'ESO zone constants'!$E$2:$L$4999,8,FALSE),""),""),"")</f>
        <v>537</v>
      </c>
      <c r="Z289" s="4" t="s">
        <v>432</v>
      </c>
      <c r="AA289" s="4"/>
      <c r="AB289"/>
      <c r="AC289"/>
      <c r="AD289" s="3" t="str">
        <f>IF(J289&lt;&gt;"LIBSETS_SETTYPE_BATTLEGROUND",IF(J289&lt;&gt;"LIBSETS_SETTYPE_SPECIAL",IF(AE289&lt;&gt;"",VLOOKUP(AE289,'ESO zone constants'!$E$2:$L$4999,8,FALSE),""),""),"")</f>
        <v/>
      </c>
      <c r="AH289" s="3" t="str">
        <f>IF(J289&lt;&gt;"LIBSETS_SETTYPE_BATTLEGROUND",IF(J289&lt;&gt;"LIBSETS_SETTYPE_SPECIAL",IF(AI289&lt;&gt;"",VLOOKUP(AI289,'ESO zone constants'!$E$2:$L$4999,8,FALSE),""),""),"")</f>
        <v/>
      </c>
      <c r="AL289" s="3">
        <f>IF(J289&lt;&gt;"LIBSETS_SETTYPE_BATTLEGROUND",IF(J289&lt;&gt;"LIBSETS_SETTYPE_SPECIAL",IF(AM289&lt;&gt;"",VLOOKUP(AM289,'ESO zone constants'!$E$2:$L$4999,8,FALSE),""),""),"")</f>
        <v>280</v>
      </c>
      <c r="AM289" s="4" t="s">
        <v>242</v>
      </c>
      <c r="AP289" s="3">
        <f>IF(J289&lt;&gt;"LIBSETS_SETTYPE_BATTLEGROUND",IF(J289&lt;&gt;"LIBSETS_SETTYPE_SPECIAL",IF(AQ289&lt;&gt;"",VLOOKUP(AQ289,'ESO zone constants'!$E$2:$L$4999,8,FALSE),""),""),"")</f>
        <v>280</v>
      </c>
      <c r="AQ289" s="4" t="s">
        <v>242</v>
      </c>
      <c r="AT289" s="25" t="str">
        <f t="shared" si="23"/>
        <v>[281] = {wayshrines={-1,-1,-1,}, dlcId=DLC_BASE_GAME</v>
      </c>
      <c r="AU289" s="25" t="str">
        <f t="shared" si="24"/>
        <v>, zoneIds={534,537,280,280}, veteran=false</v>
      </c>
      <c r="AV289" s="25" t="str">
        <f t="shared" si="26"/>
        <v>, setType=LIBSETS_SETTYPE_OVERLAND},</v>
      </c>
      <c r="AW289" s="25" t="str">
        <f t="shared" si="25"/>
        <v xml:space="preserve"> --Armor of the Trainee / Rüstung des Auszubildenden   [Stros M'Kai, Khenarthi's Roost, Bleakrock Isle, Bleakrock Isle]</v>
      </c>
    </row>
    <row r="290" spans="1:49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2"/>
        <v>282</v>
      </c>
      <c r="J290" s="8" t="s">
        <v>4253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W290"/>
      <c r="X290"/>
      <c r="Y290" s="3" t="str">
        <f>IF(J290&lt;&gt;"LIBSETS_SETTYPE_BATTLEGROUND",IF(J290&lt;&gt;"LIBSETS_SETTYPE_SPECIAL",IF(Z290&lt;&gt;"",VLOOKUP(Z290,'ESO zone constants'!$E$2:$L$4999,8,FALSE),""),""),"")</f>
        <v/>
      </c>
      <c r="AA290"/>
      <c r="AB290"/>
      <c r="AC290"/>
      <c r="AD290" s="3" t="str">
        <f>IF(J290&lt;&gt;"LIBSETS_SETTYPE_BATTLEGROUND",IF(J290&lt;&gt;"LIBSETS_SETTYPE_SPECIAL",IF(AE290&lt;&gt;"",VLOOKUP(AE290,'ESO zone constants'!$E$2:$L$4999,8,FALSE),""),""),"")</f>
        <v/>
      </c>
      <c r="AH290" s="3" t="str">
        <f>IF(J290&lt;&gt;"LIBSETS_SETTYPE_BATTLEGROUND",IF(J290&lt;&gt;"LIBSETS_SETTYPE_SPECIAL",IF(AI290&lt;&gt;"",VLOOKUP(AI290,'ESO zone constants'!$E$2:$L$4999,8,FALSE),""),""),"")</f>
        <v/>
      </c>
      <c r="AL290" s="3" t="str">
        <f>IF(J290&lt;&gt;"LIBSETS_SETTYPE_BATTLEGROUND",IF(J290&lt;&gt;"LIBSETS_SETTYPE_SPECIAL",IF(AM290&lt;&gt;"",VLOOKUP(AM290,'ESO zone constants'!$E$2:$L$4999,8,FALSE),""),""),"")</f>
        <v/>
      </c>
      <c r="AP290" s="3" t="str">
        <f>IF(J290&lt;&gt;"LIBSETS_SETTYPE_BATTLEGROUND",IF(J290&lt;&gt;"LIBSETS_SETTYPE_SPECIAL",IF(AQ290&lt;&gt;"",VLOOKUP(AQ290,'ESO zone constants'!$E$2:$L$4999,8,FALSE),""),""),"")</f>
        <v/>
      </c>
      <c r="AT290" s="25" t="str">
        <f t="shared" si="23"/>
        <v>[282] = {wayshrines={-1,-1,-1,}, dlcId=DLC_BASE_GAME</v>
      </c>
      <c r="AU290" s="25" t="str">
        <f t="shared" si="24"/>
        <v>, zoneIds={20}, veteran=false</v>
      </c>
      <c r="AV290" s="25" t="str">
        <f t="shared" si="26"/>
        <v>, setType=LIBSETS_SETTYPE_OVERLAND},</v>
      </c>
      <c r="AW290" s="25" t="str">
        <f t="shared" si="25"/>
        <v xml:space="preserve"> --Vampire Cloak / Vampirumhang   [Rivenspire]</v>
      </c>
    </row>
    <row r="291" spans="1:49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2"/>
        <v>283</v>
      </c>
      <c r="J291" s="8" t="s">
        <v>4253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W291"/>
      <c r="X291"/>
      <c r="Y291" s="3" t="str">
        <f>IF(J291&lt;&gt;"LIBSETS_SETTYPE_BATTLEGROUND",IF(J291&lt;&gt;"LIBSETS_SETTYPE_SPECIAL",IF(Z291&lt;&gt;"",VLOOKUP(Z291,'ESO zone constants'!$E$2:$L$4999,8,FALSE),""),""),"")</f>
        <v/>
      </c>
      <c r="AA291"/>
      <c r="AB291"/>
      <c r="AC291"/>
      <c r="AD291" s="3" t="str">
        <f>IF(J291&lt;&gt;"LIBSETS_SETTYPE_BATTLEGROUND",IF(J291&lt;&gt;"LIBSETS_SETTYPE_SPECIAL",IF(AE291&lt;&gt;"",VLOOKUP(AE291,'ESO zone constants'!$E$2:$L$4999,8,FALSE),""),""),"")</f>
        <v/>
      </c>
      <c r="AH291" s="3" t="str">
        <f>IF(J291&lt;&gt;"LIBSETS_SETTYPE_BATTLEGROUND",IF(J291&lt;&gt;"LIBSETS_SETTYPE_SPECIAL",IF(AI291&lt;&gt;"",VLOOKUP(AI291,'ESO zone constants'!$E$2:$L$4999,8,FALSE),""),""),"")</f>
        <v/>
      </c>
      <c r="AL291" s="3" t="str">
        <f>IF(J291&lt;&gt;"LIBSETS_SETTYPE_BATTLEGROUND",IF(J291&lt;&gt;"LIBSETS_SETTYPE_SPECIAL",IF(AM291&lt;&gt;"",VLOOKUP(AM291,'ESO zone constants'!$E$2:$L$4999,8,FALSE),""),""),"")</f>
        <v/>
      </c>
      <c r="AP291" s="3" t="str">
        <f>IF(J291&lt;&gt;"LIBSETS_SETTYPE_BATTLEGROUND",IF(J291&lt;&gt;"LIBSETS_SETTYPE_SPECIAL",IF(AQ291&lt;&gt;"",VLOOKUP(AQ291,'ESO zone constants'!$E$2:$L$4999,8,FALSE),""),""),"")</f>
        <v/>
      </c>
      <c r="AT291" s="25" t="str">
        <f t="shared" si="23"/>
        <v>[283] = {wayshrines={-1,-1,-1,}, dlcId=DLC_BASE_GAME</v>
      </c>
      <c r="AU291" s="25" t="str">
        <f t="shared" si="24"/>
        <v>, zoneIds={104}, veteran=false</v>
      </c>
      <c r="AV291" s="25" t="str">
        <f t="shared" si="26"/>
        <v>, setType=LIBSETS_SETTYPE_OVERLAND},</v>
      </c>
      <c r="AW291" s="25" t="str">
        <f t="shared" si="25"/>
        <v xml:space="preserve"> --Sword-Singer / Schwertsänger   [Alik'r Desert]</v>
      </c>
    </row>
    <row r="292" spans="1:49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2"/>
        <v>284</v>
      </c>
      <c r="J292" s="8" t="s">
        <v>4253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W292"/>
      <c r="X292"/>
      <c r="Y292" s="3" t="str">
        <f>IF(J292&lt;&gt;"LIBSETS_SETTYPE_BATTLEGROUND",IF(J292&lt;&gt;"LIBSETS_SETTYPE_SPECIAL",IF(Z292&lt;&gt;"",VLOOKUP(Z292,'ESO zone constants'!$E$2:$L$4999,8,FALSE),""),""),"")</f>
        <v/>
      </c>
      <c r="AA292"/>
      <c r="AB292"/>
      <c r="AC292"/>
      <c r="AD292" s="3" t="str">
        <f>IF(J292&lt;&gt;"LIBSETS_SETTYPE_BATTLEGROUND",IF(J292&lt;&gt;"LIBSETS_SETTYPE_SPECIAL",IF(AE292&lt;&gt;"",VLOOKUP(AE292,'ESO zone constants'!$E$2:$L$4999,8,FALSE),""),""),"")</f>
        <v/>
      </c>
      <c r="AH292" s="3" t="str">
        <f>IF(J292&lt;&gt;"LIBSETS_SETTYPE_BATTLEGROUND",IF(J292&lt;&gt;"LIBSETS_SETTYPE_SPECIAL",IF(AI292&lt;&gt;"",VLOOKUP(AI292,'ESO zone constants'!$E$2:$L$4999,8,FALSE),""),""),"")</f>
        <v/>
      </c>
      <c r="AL292" s="3" t="str">
        <f>IF(J292&lt;&gt;"LIBSETS_SETTYPE_BATTLEGROUND",IF(J292&lt;&gt;"LIBSETS_SETTYPE_SPECIAL",IF(AM292&lt;&gt;"",VLOOKUP(AM292,'ESO zone constants'!$E$2:$L$4999,8,FALSE),""),""),"")</f>
        <v/>
      </c>
      <c r="AP292" s="3" t="str">
        <f>IF(J292&lt;&gt;"LIBSETS_SETTYPE_BATTLEGROUND",IF(J292&lt;&gt;"LIBSETS_SETTYPE_SPECIAL",IF(AQ292&lt;&gt;"",VLOOKUP(AQ292,'ESO zone constants'!$E$2:$L$4999,8,FALSE),""),""),"")</f>
        <v/>
      </c>
      <c r="AT292" s="25" t="str">
        <f t="shared" si="23"/>
        <v>[284] = {wayshrines={-1,-1,-1,}, dlcId=DLC_BASE_GAME</v>
      </c>
      <c r="AU292" s="25" t="str">
        <f t="shared" si="24"/>
        <v>, zoneIds={104}, veteran=false</v>
      </c>
      <c r="AV292" s="25" t="str">
        <f t="shared" si="26"/>
        <v>, setType=LIBSETS_SETTYPE_OVERLAND},</v>
      </c>
      <c r="AW292" s="25" t="str">
        <f t="shared" si="25"/>
        <v xml:space="preserve"> --Order of Diagna / Orden von Diagna   [Alik'r Desert]</v>
      </c>
    </row>
    <row r="293" spans="1:49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2"/>
        <v>285</v>
      </c>
      <c r="J293" s="8" t="s">
        <v>4253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W293"/>
      <c r="X293"/>
      <c r="Y293" s="3" t="str">
        <f>IF(J293&lt;&gt;"LIBSETS_SETTYPE_BATTLEGROUND",IF(J293&lt;&gt;"LIBSETS_SETTYPE_SPECIAL",IF(Z293&lt;&gt;"",VLOOKUP(Z293,'ESO zone constants'!$E$2:$L$4999,8,FALSE),""),""),"")</f>
        <v/>
      </c>
      <c r="AA293"/>
      <c r="AB293"/>
      <c r="AC293"/>
      <c r="AD293" s="3" t="str">
        <f>IF(J293&lt;&gt;"LIBSETS_SETTYPE_BATTLEGROUND",IF(J293&lt;&gt;"LIBSETS_SETTYPE_SPECIAL",IF(AE293&lt;&gt;"",VLOOKUP(AE293,'ESO zone constants'!$E$2:$L$4999,8,FALSE),""),""),"")</f>
        <v/>
      </c>
      <c r="AH293" s="3" t="str">
        <f>IF(J293&lt;&gt;"LIBSETS_SETTYPE_BATTLEGROUND",IF(J293&lt;&gt;"LIBSETS_SETTYPE_SPECIAL",IF(AI293&lt;&gt;"",VLOOKUP(AI293,'ESO zone constants'!$E$2:$L$4999,8,FALSE),""),""),"")</f>
        <v/>
      </c>
      <c r="AL293" s="3" t="str">
        <f>IF(J293&lt;&gt;"LIBSETS_SETTYPE_BATTLEGROUND",IF(J293&lt;&gt;"LIBSETS_SETTYPE_SPECIAL",IF(AM293&lt;&gt;"",VLOOKUP(AM293,'ESO zone constants'!$E$2:$L$4999,8,FALSE),""),""),"")</f>
        <v/>
      </c>
      <c r="AP293" s="3" t="str">
        <f>IF(J293&lt;&gt;"LIBSETS_SETTYPE_BATTLEGROUND",IF(J293&lt;&gt;"LIBSETS_SETTYPE_SPECIAL",IF(AQ293&lt;&gt;"",VLOOKUP(AQ293,'ESO zone constants'!$E$2:$L$4999,8,FALSE),""),""),"")</f>
        <v/>
      </c>
      <c r="AT293" s="25" t="str">
        <f t="shared" si="23"/>
        <v>[285] = {wayshrines={-1,-1,-1,}, dlcId=DLC_BASE_GAME</v>
      </c>
      <c r="AU293" s="25" t="str">
        <f t="shared" si="24"/>
        <v>, zoneIds={92}, veteran=false</v>
      </c>
      <c r="AV293" s="25" t="str">
        <f t="shared" si="26"/>
        <v>, setType=LIBSETS_SETTYPE_OVERLAND},</v>
      </c>
      <c r="AW293" s="25" t="str">
        <f t="shared" si="25"/>
        <v xml:space="preserve"> --Vampire Lord / Vampirfürst   [Bangkorai]</v>
      </c>
    </row>
    <row r="294" spans="1:49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2"/>
        <v>286</v>
      </c>
      <c r="J294" s="8" t="s">
        <v>4253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W294"/>
      <c r="X294"/>
      <c r="Y294" s="3" t="str">
        <f>IF(J294&lt;&gt;"LIBSETS_SETTYPE_BATTLEGROUND",IF(J294&lt;&gt;"LIBSETS_SETTYPE_SPECIAL",IF(Z294&lt;&gt;"",VLOOKUP(Z294,'ESO zone constants'!$E$2:$L$4999,8,FALSE),""),""),"")</f>
        <v/>
      </c>
      <c r="AA294"/>
      <c r="AB294"/>
      <c r="AC294"/>
      <c r="AD294" s="3" t="str">
        <f>IF(J294&lt;&gt;"LIBSETS_SETTYPE_BATTLEGROUND",IF(J294&lt;&gt;"LIBSETS_SETTYPE_SPECIAL",IF(AE294&lt;&gt;"",VLOOKUP(AE294,'ESO zone constants'!$E$2:$L$4999,8,FALSE),""),""),"")</f>
        <v/>
      </c>
      <c r="AH294" s="3" t="str">
        <f>IF(J294&lt;&gt;"LIBSETS_SETTYPE_BATTLEGROUND",IF(J294&lt;&gt;"LIBSETS_SETTYPE_SPECIAL",IF(AI294&lt;&gt;"",VLOOKUP(AI294,'ESO zone constants'!$E$2:$L$4999,8,FALSE),""),""),"")</f>
        <v/>
      </c>
      <c r="AL294" s="3" t="str">
        <f>IF(J294&lt;&gt;"LIBSETS_SETTYPE_BATTLEGROUND",IF(J294&lt;&gt;"LIBSETS_SETTYPE_SPECIAL",IF(AM294&lt;&gt;"",VLOOKUP(AM294,'ESO zone constants'!$E$2:$L$4999,8,FALSE),""),""),"")</f>
        <v/>
      </c>
      <c r="AP294" s="3" t="str">
        <f>IF(J294&lt;&gt;"LIBSETS_SETTYPE_BATTLEGROUND",IF(J294&lt;&gt;"LIBSETS_SETTYPE_SPECIAL",IF(AQ294&lt;&gt;"",VLOOKUP(AQ294,'ESO zone constants'!$E$2:$L$4999,8,FALSE),""),""),"")</f>
        <v/>
      </c>
      <c r="AT294" s="25" t="str">
        <f t="shared" si="23"/>
        <v>[286] = {wayshrines={-1,-1,-1,}, dlcId=DLC_BASE_GAME</v>
      </c>
      <c r="AU294" s="25" t="str">
        <f t="shared" si="24"/>
        <v>, zoneIds={92}, veteran=false</v>
      </c>
      <c r="AV294" s="25" t="str">
        <f t="shared" si="26"/>
        <v>, setType=LIBSETS_SETTYPE_OVERLAND},</v>
      </c>
      <c r="AW294" s="25" t="str">
        <f t="shared" si="25"/>
        <v xml:space="preserve"> --Spriggan's Thorns / Dornen des Zweiglings   [Bangkorai]</v>
      </c>
    </row>
    <row r="295" spans="1:49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2"/>
        <v>287</v>
      </c>
      <c r="J295" s="8" t="s">
        <v>4253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W295"/>
      <c r="X295"/>
      <c r="Y295" s="3" t="str">
        <f>IF(J295&lt;&gt;"LIBSETS_SETTYPE_BATTLEGROUND",IF(J295&lt;&gt;"LIBSETS_SETTYPE_SPECIAL",IF(Z295&lt;&gt;"",VLOOKUP(Z295,'ESO zone constants'!$E$2:$L$4999,8,FALSE),""),""),"")</f>
        <v/>
      </c>
      <c r="AA295"/>
      <c r="AB295"/>
      <c r="AC295"/>
      <c r="AD295" s="3" t="str">
        <f>IF(J295&lt;&gt;"LIBSETS_SETTYPE_BATTLEGROUND",IF(J295&lt;&gt;"LIBSETS_SETTYPE_SPECIAL",IF(AE295&lt;&gt;"",VLOOKUP(AE295,'ESO zone constants'!$E$2:$L$4999,8,FALSE),""),""),"")</f>
        <v/>
      </c>
      <c r="AH295" s="3" t="str">
        <f>IF(J295&lt;&gt;"LIBSETS_SETTYPE_BATTLEGROUND",IF(J295&lt;&gt;"LIBSETS_SETTYPE_SPECIAL",IF(AI295&lt;&gt;"",VLOOKUP(AI295,'ESO zone constants'!$E$2:$L$4999,8,FALSE),""),""),"")</f>
        <v/>
      </c>
      <c r="AL295" s="3" t="str">
        <f>IF(J295&lt;&gt;"LIBSETS_SETTYPE_BATTLEGROUND",IF(J295&lt;&gt;"LIBSETS_SETTYPE_SPECIAL",IF(AM295&lt;&gt;"",VLOOKUP(AM295,'ESO zone constants'!$E$2:$L$4999,8,FALSE),""),""),"")</f>
        <v/>
      </c>
      <c r="AP295" s="3" t="str">
        <f>IF(J295&lt;&gt;"LIBSETS_SETTYPE_BATTLEGROUND",IF(J295&lt;&gt;"LIBSETS_SETTYPE_SPECIAL",IF(AQ295&lt;&gt;"",VLOOKUP(AQ295,'ESO zone constants'!$E$2:$L$4999,8,FALSE),""),""),"")</f>
        <v/>
      </c>
      <c r="AT295" s="25" t="str">
        <f t="shared" si="23"/>
        <v>[287] = {wayshrines={-1,-1,-1,}, dlcId=DLC_BASE_GAME</v>
      </c>
      <c r="AU295" s="25" t="str">
        <f t="shared" si="24"/>
        <v>, zoneIds={383}, veteran=false</v>
      </c>
      <c r="AV295" s="25" t="str">
        <f t="shared" si="26"/>
        <v>, setType=LIBSETS_SETTYPE_OVERLAND},</v>
      </c>
      <c r="AW295" s="25" t="str">
        <f t="shared" si="25"/>
        <v xml:space="preserve"> --Green Pact / Der Grüne Pakt   [Grahtwood]</v>
      </c>
    </row>
    <row r="296" spans="1:49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2"/>
        <v>288</v>
      </c>
      <c r="J296" s="8" t="s">
        <v>4253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W296"/>
      <c r="X296"/>
      <c r="Y296" s="3" t="str">
        <f>IF(J296&lt;&gt;"LIBSETS_SETTYPE_BATTLEGROUND",IF(J296&lt;&gt;"LIBSETS_SETTYPE_SPECIAL",IF(Z296&lt;&gt;"",VLOOKUP(Z296,'ESO zone constants'!$E$2:$L$4999,8,FALSE),""),""),"")</f>
        <v/>
      </c>
      <c r="AA296"/>
      <c r="AB296"/>
      <c r="AC296"/>
      <c r="AD296" s="3" t="str">
        <f>IF(J296&lt;&gt;"LIBSETS_SETTYPE_BATTLEGROUND",IF(J296&lt;&gt;"LIBSETS_SETTYPE_SPECIAL",IF(AE296&lt;&gt;"",VLOOKUP(AE296,'ESO zone constants'!$E$2:$L$4999,8,FALSE),""),""),"")</f>
        <v/>
      </c>
      <c r="AH296" s="3" t="str">
        <f>IF(J296&lt;&gt;"LIBSETS_SETTYPE_BATTLEGROUND",IF(J296&lt;&gt;"LIBSETS_SETTYPE_SPECIAL",IF(AI296&lt;&gt;"",VLOOKUP(AI296,'ESO zone constants'!$E$2:$L$4999,8,FALSE),""),""),"")</f>
        <v/>
      </c>
      <c r="AL296" s="3" t="str">
        <f>IF(J296&lt;&gt;"LIBSETS_SETTYPE_BATTLEGROUND",IF(J296&lt;&gt;"LIBSETS_SETTYPE_SPECIAL",IF(AM296&lt;&gt;"",VLOOKUP(AM296,'ESO zone constants'!$E$2:$L$4999,8,FALSE),""),""),"")</f>
        <v/>
      </c>
      <c r="AP296" s="3" t="str">
        <f>IF(J296&lt;&gt;"LIBSETS_SETTYPE_BATTLEGROUND",IF(J296&lt;&gt;"LIBSETS_SETTYPE_SPECIAL",IF(AQ296&lt;&gt;"",VLOOKUP(AQ296,'ESO zone constants'!$E$2:$L$4999,8,FALSE),""),""),"")</f>
        <v/>
      </c>
      <c r="AT296" s="25" t="str">
        <f t="shared" si="23"/>
        <v>[288] = {wayshrines={-1,-1,-1,}, dlcId=DLC_BASE_GAME</v>
      </c>
      <c r="AU296" s="25" t="str">
        <f t="shared" si="24"/>
        <v>, zoneIds={108}, veteran=false</v>
      </c>
      <c r="AV296" s="25" t="str">
        <f t="shared" si="26"/>
        <v>, setType=LIBSETS_SETTYPE_OVERLAND},</v>
      </c>
      <c r="AW296" s="25" t="str">
        <f t="shared" si="25"/>
        <v xml:space="preserve"> --Beekeeper's Gear / Werkzeug des Bienenhüters   [Greenshade]</v>
      </c>
    </row>
    <row r="297" spans="1:49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2"/>
        <v>289</v>
      </c>
      <c r="J297" s="8" t="s">
        <v>4253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W297"/>
      <c r="X297"/>
      <c r="Y297" s="3" t="str">
        <f>IF(J297&lt;&gt;"LIBSETS_SETTYPE_BATTLEGROUND",IF(J297&lt;&gt;"LIBSETS_SETTYPE_SPECIAL",IF(Z297&lt;&gt;"",VLOOKUP(Z297,'ESO zone constants'!$E$2:$L$4999,8,FALSE),""),""),"")</f>
        <v/>
      </c>
      <c r="AA297"/>
      <c r="AB297"/>
      <c r="AC297"/>
      <c r="AD297" s="3" t="str">
        <f>IF(J297&lt;&gt;"LIBSETS_SETTYPE_BATTLEGROUND",IF(J297&lt;&gt;"LIBSETS_SETTYPE_SPECIAL",IF(AE297&lt;&gt;"",VLOOKUP(AE297,'ESO zone constants'!$E$2:$L$4999,8,FALSE),""),""),"")</f>
        <v/>
      </c>
      <c r="AH297" s="3" t="str">
        <f>IF(J297&lt;&gt;"LIBSETS_SETTYPE_BATTLEGROUND",IF(J297&lt;&gt;"LIBSETS_SETTYPE_SPECIAL",IF(AI297&lt;&gt;"",VLOOKUP(AI297,'ESO zone constants'!$E$2:$L$4999,8,FALSE),""),""),"")</f>
        <v/>
      </c>
      <c r="AL297" s="3" t="str">
        <f>IF(J297&lt;&gt;"LIBSETS_SETTYPE_BATTLEGROUND",IF(J297&lt;&gt;"LIBSETS_SETTYPE_SPECIAL",IF(AM297&lt;&gt;"",VLOOKUP(AM297,'ESO zone constants'!$E$2:$L$4999,8,FALSE),""),""),"")</f>
        <v/>
      </c>
      <c r="AP297" s="3" t="str">
        <f>IF(J297&lt;&gt;"LIBSETS_SETTYPE_BATTLEGROUND",IF(J297&lt;&gt;"LIBSETS_SETTYPE_SPECIAL",IF(AQ297&lt;&gt;"",VLOOKUP(AQ297,'ESO zone constants'!$E$2:$L$4999,8,FALSE),""),""),"")</f>
        <v/>
      </c>
      <c r="AT297" s="25" t="str">
        <f t="shared" si="23"/>
        <v>[289] = {wayshrines={-1,-1,-1,}, dlcId=DLC_BASE_GAME</v>
      </c>
      <c r="AU297" s="25" t="str">
        <f t="shared" si="24"/>
        <v>, zoneIds={58}, veteran=false</v>
      </c>
      <c r="AV297" s="25" t="str">
        <f t="shared" si="26"/>
        <v>, setType=LIBSETS_SETTYPE_OVERLAND},</v>
      </c>
      <c r="AW297" s="25" t="str">
        <f t="shared" si="25"/>
        <v xml:space="preserve"> --Spinner's Garments / Gewänder des Webers   [Malabal Tor]</v>
      </c>
    </row>
    <row r="298" spans="1:49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2"/>
        <v>290</v>
      </c>
      <c r="J298" s="8" t="s">
        <v>4253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W298"/>
      <c r="X298"/>
      <c r="Y298" s="3" t="str">
        <f>IF(J298&lt;&gt;"LIBSETS_SETTYPE_BATTLEGROUND",IF(J298&lt;&gt;"LIBSETS_SETTYPE_SPECIAL",IF(Z298&lt;&gt;"",VLOOKUP(Z298,'ESO zone constants'!$E$2:$L$4999,8,FALSE),""),""),"")</f>
        <v/>
      </c>
      <c r="AA298"/>
      <c r="AB298"/>
      <c r="AC298"/>
      <c r="AD298" s="3" t="str">
        <f>IF(J298&lt;&gt;"LIBSETS_SETTYPE_BATTLEGROUND",IF(J298&lt;&gt;"LIBSETS_SETTYPE_SPECIAL",IF(AE298&lt;&gt;"",VLOOKUP(AE298,'ESO zone constants'!$E$2:$L$4999,8,FALSE),""),""),"")</f>
        <v/>
      </c>
      <c r="AH298" s="3" t="str">
        <f>IF(J298&lt;&gt;"LIBSETS_SETTYPE_BATTLEGROUND",IF(J298&lt;&gt;"LIBSETS_SETTYPE_SPECIAL",IF(AI298&lt;&gt;"",VLOOKUP(AI298,'ESO zone constants'!$E$2:$L$4999,8,FALSE),""),""),"")</f>
        <v/>
      </c>
      <c r="AL298" s="3" t="str">
        <f>IF(J298&lt;&gt;"LIBSETS_SETTYPE_BATTLEGROUND",IF(J298&lt;&gt;"LIBSETS_SETTYPE_SPECIAL",IF(AM298&lt;&gt;"",VLOOKUP(AM298,'ESO zone constants'!$E$2:$L$4999,8,FALSE),""),""),"")</f>
        <v/>
      </c>
      <c r="AP298" s="3" t="str">
        <f>IF(J298&lt;&gt;"LIBSETS_SETTYPE_BATTLEGROUND",IF(J298&lt;&gt;"LIBSETS_SETTYPE_SPECIAL",IF(AQ298&lt;&gt;"",VLOOKUP(AQ298,'ESO zone constants'!$E$2:$L$4999,8,FALSE),""),""),"")</f>
        <v/>
      </c>
      <c r="AT298" s="25" t="str">
        <f t="shared" si="23"/>
        <v>[290] = {wayshrines={-1,-1,-1,}, dlcId=DLC_BASE_GAME</v>
      </c>
      <c r="AU298" s="25" t="str">
        <f t="shared" si="24"/>
        <v>, zoneIds={382}, veteran=false</v>
      </c>
      <c r="AV298" s="25" t="str">
        <f t="shared" si="26"/>
        <v>, setType=LIBSETS_SETTYPE_OVERLAND},</v>
      </c>
      <c r="AW298" s="25" t="str">
        <f t="shared" si="25"/>
        <v xml:space="preserve"> --Skooma Smuggler / Skoomaschmuggler   [Reaper's March]</v>
      </c>
    </row>
    <row r="299" spans="1:49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2"/>
        <v>291</v>
      </c>
      <c r="J299" s="8" t="s">
        <v>4253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W299"/>
      <c r="X299"/>
      <c r="Y299" s="3" t="str">
        <f>IF(J299&lt;&gt;"LIBSETS_SETTYPE_BATTLEGROUND",IF(J299&lt;&gt;"LIBSETS_SETTYPE_SPECIAL",IF(Z299&lt;&gt;"",VLOOKUP(Z299,'ESO zone constants'!$E$2:$L$4999,8,FALSE),""),""),"")</f>
        <v/>
      </c>
      <c r="AA299"/>
      <c r="AB299"/>
      <c r="AC299"/>
      <c r="AD299" s="3" t="str">
        <f>IF(J299&lt;&gt;"LIBSETS_SETTYPE_BATTLEGROUND",IF(J299&lt;&gt;"LIBSETS_SETTYPE_SPECIAL",IF(AE299&lt;&gt;"",VLOOKUP(AE299,'ESO zone constants'!$E$2:$L$4999,8,FALSE),""),""),"")</f>
        <v/>
      </c>
      <c r="AH299" s="3" t="str">
        <f>IF(J299&lt;&gt;"LIBSETS_SETTYPE_BATTLEGROUND",IF(J299&lt;&gt;"LIBSETS_SETTYPE_SPECIAL",IF(AI299&lt;&gt;"",VLOOKUP(AI299,'ESO zone constants'!$E$2:$L$4999,8,FALSE),""),""),"")</f>
        <v/>
      </c>
      <c r="AL299" s="3" t="str">
        <f>IF(J299&lt;&gt;"LIBSETS_SETTYPE_BATTLEGROUND",IF(J299&lt;&gt;"LIBSETS_SETTYPE_SPECIAL",IF(AM299&lt;&gt;"",VLOOKUP(AM299,'ESO zone constants'!$E$2:$L$4999,8,FALSE),""),""),"")</f>
        <v/>
      </c>
      <c r="AP299" s="3" t="str">
        <f>IF(J299&lt;&gt;"LIBSETS_SETTYPE_BATTLEGROUND",IF(J299&lt;&gt;"LIBSETS_SETTYPE_SPECIAL",IF(AQ299&lt;&gt;"",VLOOKUP(AQ299,'ESO zone constants'!$E$2:$L$4999,8,FALSE),""),""),"")</f>
        <v/>
      </c>
      <c r="AT299" s="25" t="str">
        <f t="shared" si="23"/>
        <v>[291] = {wayshrines={-1,-1,-1,}, dlcId=DLC_BASE_GAME</v>
      </c>
      <c r="AU299" s="25" t="str">
        <f t="shared" si="24"/>
        <v>, zoneIds={41}, veteran=false</v>
      </c>
      <c r="AV299" s="25" t="str">
        <f t="shared" si="26"/>
        <v>, setType=LIBSETS_SETTYPE_OVERLAND},</v>
      </c>
      <c r="AW299" s="25" t="str">
        <f t="shared" si="25"/>
        <v xml:space="preserve"> --Shalk Exoskeleton / Schröterpanzer   [Stonefalls]</v>
      </c>
    </row>
    <row r="300" spans="1:49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2"/>
        <v>292</v>
      </c>
      <c r="J300" s="8" t="s">
        <v>4253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W300"/>
      <c r="X300"/>
      <c r="Y300" s="3" t="str">
        <f>IF(J300&lt;&gt;"LIBSETS_SETTYPE_BATTLEGROUND",IF(J300&lt;&gt;"LIBSETS_SETTYPE_SPECIAL",IF(Z300&lt;&gt;"",VLOOKUP(Z300,'ESO zone constants'!$E$2:$L$4999,8,FALSE),""),""),"")</f>
        <v/>
      </c>
      <c r="AA300"/>
      <c r="AB300"/>
      <c r="AC300"/>
      <c r="AD300" s="3" t="str">
        <f>IF(J300&lt;&gt;"LIBSETS_SETTYPE_BATTLEGROUND",IF(J300&lt;&gt;"LIBSETS_SETTYPE_SPECIAL",IF(AE300&lt;&gt;"",VLOOKUP(AE300,'ESO zone constants'!$E$2:$L$4999,8,FALSE),""),""),"")</f>
        <v/>
      </c>
      <c r="AH300" s="3" t="str">
        <f>IF(J300&lt;&gt;"LIBSETS_SETTYPE_BATTLEGROUND",IF(J300&lt;&gt;"LIBSETS_SETTYPE_SPECIAL",IF(AI300&lt;&gt;"",VLOOKUP(AI300,'ESO zone constants'!$E$2:$L$4999,8,FALSE),""),""),"")</f>
        <v/>
      </c>
      <c r="AL300" s="3" t="str">
        <f>IF(J300&lt;&gt;"LIBSETS_SETTYPE_BATTLEGROUND",IF(J300&lt;&gt;"LIBSETS_SETTYPE_SPECIAL",IF(AM300&lt;&gt;"",VLOOKUP(AM300,'ESO zone constants'!$E$2:$L$4999,8,FALSE),""),""),"")</f>
        <v/>
      </c>
      <c r="AP300" s="3" t="str">
        <f>IF(J300&lt;&gt;"LIBSETS_SETTYPE_BATTLEGROUND",IF(J300&lt;&gt;"LIBSETS_SETTYPE_SPECIAL",IF(AQ300&lt;&gt;"",VLOOKUP(AQ300,'ESO zone constants'!$E$2:$L$4999,8,FALSE),""),""),"")</f>
        <v/>
      </c>
      <c r="AT300" s="25" t="str">
        <f t="shared" si="23"/>
        <v>[292] = {wayshrines={-1,-1,-1,}, dlcId=DLC_BASE_GAME</v>
      </c>
      <c r="AU300" s="25" t="str">
        <f t="shared" si="24"/>
        <v>, zoneIds={57}, veteran=false</v>
      </c>
      <c r="AV300" s="25" t="str">
        <f t="shared" si="26"/>
        <v>, setType=LIBSETS_SETTYPE_OVERLAND},</v>
      </c>
      <c r="AW300" s="25" t="str">
        <f t="shared" si="25"/>
        <v xml:space="preserve"> --Mother's Sorrow / Muttertränen   [Deshaan]</v>
      </c>
    </row>
    <row r="301" spans="1:49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2"/>
        <v>293</v>
      </c>
      <c r="J301" s="8" t="s">
        <v>4253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W301"/>
      <c r="X301"/>
      <c r="Y301" s="3" t="str">
        <f>IF(J301&lt;&gt;"LIBSETS_SETTYPE_BATTLEGROUND",IF(J301&lt;&gt;"LIBSETS_SETTYPE_SPECIAL",IF(Z301&lt;&gt;"",VLOOKUP(Z301,'ESO zone constants'!$E$2:$L$4999,8,FALSE),""),""),"")</f>
        <v/>
      </c>
      <c r="AA301"/>
      <c r="AB301"/>
      <c r="AC301"/>
      <c r="AD301" s="3" t="str">
        <f>IF(J301&lt;&gt;"LIBSETS_SETTYPE_BATTLEGROUND",IF(J301&lt;&gt;"LIBSETS_SETTYPE_SPECIAL",IF(AE301&lt;&gt;"",VLOOKUP(AE301,'ESO zone constants'!$E$2:$L$4999,8,FALSE),""),""),"")</f>
        <v/>
      </c>
      <c r="AH301" s="3" t="str">
        <f>IF(J301&lt;&gt;"LIBSETS_SETTYPE_BATTLEGROUND",IF(J301&lt;&gt;"LIBSETS_SETTYPE_SPECIAL",IF(AI301&lt;&gt;"",VLOOKUP(AI301,'ESO zone constants'!$E$2:$L$4999,8,FALSE),""),""),"")</f>
        <v/>
      </c>
      <c r="AL301" s="3" t="str">
        <f>IF(J301&lt;&gt;"LIBSETS_SETTYPE_BATTLEGROUND",IF(J301&lt;&gt;"LIBSETS_SETTYPE_SPECIAL",IF(AM301&lt;&gt;"",VLOOKUP(AM301,'ESO zone constants'!$E$2:$L$4999,8,FALSE),""),""),"")</f>
        <v/>
      </c>
      <c r="AP301" s="3" t="str">
        <f>IF(J301&lt;&gt;"LIBSETS_SETTYPE_BATTLEGROUND",IF(J301&lt;&gt;"LIBSETS_SETTYPE_SPECIAL",IF(AQ301&lt;&gt;"",VLOOKUP(AQ301,'ESO zone constants'!$E$2:$L$4999,8,FALSE),""),""),"")</f>
        <v/>
      </c>
      <c r="AT301" s="25" t="str">
        <f t="shared" si="23"/>
        <v>[293] = {wayshrines={-1,-1,-1,}, dlcId=DLC_BASE_GAME</v>
      </c>
      <c r="AU301" s="25" t="str">
        <f t="shared" si="24"/>
        <v>, zoneIds={57}, veteran=false</v>
      </c>
      <c r="AV301" s="25" t="str">
        <f t="shared" si="26"/>
        <v>, setType=LIBSETS_SETTYPE_OVERLAND},</v>
      </c>
      <c r="AW301" s="25" t="str">
        <f t="shared" si="25"/>
        <v xml:space="preserve"> --Plague Doctor / Seuchendoktor   [Deshaan]</v>
      </c>
    </row>
    <row r="302" spans="1:49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2"/>
        <v>294</v>
      </c>
      <c r="J302" s="8" t="s">
        <v>4253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W302"/>
      <c r="X302"/>
      <c r="Y302" s="3" t="str">
        <f>IF(J302&lt;&gt;"LIBSETS_SETTYPE_BATTLEGROUND",IF(J302&lt;&gt;"LIBSETS_SETTYPE_SPECIAL",IF(Z302&lt;&gt;"",VLOOKUP(Z302,'ESO zone constants'!$E$2:$L$4999,8,FALSE),""),""),"")</f>
        <v/>
      </c>
      <c r="AA302"/>
      <c r="AB302"/>
      <c r="AC302"/>
      <c r="AD302" s="3" t="str">
        <f>IF(J302&lt;&gt;"LIBSETS_SETTYPE_BATTLEGROUND",IF(J302&lt;&gt;"LIBSETS_SETTYPE_SPECIAL",IF(AE302&lt;&gt;"",VLOOKUP(AE302,'ESO zone constants'!$E$2:$L$4999,8,FALSE),""),""),"")</f>
        <v/>
      </c>
      <c r="AH302" s="3" t="str">
        <f>IF(J302&lt;&gt;"LIBSETS_SETTYPE_BATTLEGROUND",IF(J302&lt;&gt;"LIBSETS_SETTYPE_SPECIAL",IF(AI302&lt;&gt;"",VLOOKUP(AI302,'ESO zone constants'!$E$2:$L$4999,8,FALSE),""),""),"")</f>
        <v/>
      </c>
      <c r="AL302" s="3" t="str">
        <f>IF(J302&lt;&gt;"LIBSETS_SETTYPE_BATTLEGROUND",IF(J302&lt;&gt;"LIBSETS_SETTYPE_SPECIAL",IF(AM302&lt;&gt;"",VLOOKUP(AM302,'ESO zone constants'!$E$2:$L$4999,8,FALSE),""),""),"")</f>
        <v/>
      </c>
      <c r="AP302" s="3" t="str">
        <f>IF(J302&lt;&gt;"LIBSETS_SETTYPE_BATTLEGROUND",IF(J302&lt;&gt;"LIBSETS_SETTYPE_SPECIAL",IF(AQ302&lt;&gt;"",VLOOKUP(AQ302,'ESO zone constants'!$E$2:$L$4999,8,FALSE),""),""),"")</f>
        <v/>
      </c>
      <c r="AT302" s="25" t="str">
        <f t="shared" si="23"/>
        <v>[294] = {wayshrines={-1,-1,-1,}, dlcId=DLC_BASE_GAME</v>
      </c>
      <c r="AU302" s="25" t="str">
        <f t="shared" si="24"/>
        <v>, zoneIds={103}, veteran=false</v>
      </c>
      <c r="AV302" s="25" t="str">
        <f t="shared" si="26"/>
        <v>, setType=LIBSETS_SETTYPE_OVERLAND},</v>
      </c>
      <c r="AW302" s="25" t="str">
        <f t="shared" si="25"/>
        <v xml:space="preserve"> --Ysgramor's Birthright / Ysgramors Geburtsrecht   [The Rift]</v>
      </c>
    </row>
    <row r="303" spans="1:49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2"/>
        <v>320</v>
      </c>
      <c r="J303" s="8" t="s">
        <v>4253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 t="str">
        <f>VLOOKUP(R303,'ESO zone constants'!$L$2:$O$9999,4,FALSE)</f>
        <v>DLC_MORROWIND</v>
      </c>
      <c r="U303" s="3" t="str">
        <f>VLOOKUP(T303,'LibSets constants'!$B$2:$C$999,2,FALSE)</f>
        <v>Morrowind</v>
      </c>
      <c r="W303"/>
      <c r="X303"/>
      <c r="Y303" s="3" t="str">
        <f>IF(J303&lt;&gt;"LIBSETS_SETTYPE_BATTLEGROUND",IF(J303&lt;&gt;"LIBSETS_SETTYPE_SPECIAL",IF(Z303&lt;&gt;"",VLOOKUP(Z303,'ESO zone constants'!$E$2:$L$4999,8,FALSE),""),""),"")</f>
        <v/>
      </c>
      <c r="AA303"/>
      <c r="AB303"/>
      <c r="AC303"/>
      <c r="AD303" s="3" t="str">
        <f>IF(J303&lt;&gt;"LIBSETS_SETTYPE_BATTLEGROUND",IF(J303&lt;&gt;"LIBSETS_SETTYPE_SPECIAL",IF(AE303&lt;&gt;"",VLOOKUP(AE303,'ESO zone constants'!$E$2:$L$4999,8,FALSE),""),""),"")</f>
        <v/>
      </c>
      <c r="AH303" s="3" t="str">
        <f>IF(J303&lt;&gt;"LIBSETS_SETTYPE_BATTLEGROUND",IF(J303&lt;&gt;"LIBSETS_SETTYPE_SPECIAL",IF(AI303&lt;&gt;"",VLOOKUP(AI303,'ESO zone constants'!$E$2:$L$4999,8,FALSE),""),""),"")</f>
        <v/>
      </c>
      <c r="AL303" s="3" t="str">
        <f>IF(J303&lt;&gt;"LIBSETS_SETTYPE_BATTLEGROUND",IF(J303&lt;&gt;"LIBSETS_SETTYPE_SPECIAL",IF(AM303&lt;&gt;"",VLOOKUP(AM303,'ESO zone constants'!$E$2:$L$4999,8,FALSE),""),""),"")</f>
        <v/>
      </c>
      <c r="AP303" s="3" t="str">
        <f>IF(J303&lt;&gt;"LIBSETS_SETTYPE_BATTLEGROUND",IF(J303&lt;&gt;"LIBSETS_SETTYPE_SPECIAL",IF(AQ303&lt;&gt;"",VLOOKUP(AQ303,'ESO zone constants'!$E$2:$L$4999,8,FALSE),""),""),"")</f>
        <v/>
      </c>
      <c r="AT303" s="25" t="str">
        <f t="shared" si="23"/>
        <v>[320] = {wayshrines={-1,-1,-1,}, dlcId=DLC_MORROWIND</v>
      </c>
      <c r="AU303" s="25" t="str">
        <f t="shared" si="24"/>
        <v>, zoneIds={849}, veteran=false</v>
      </c>
      <c r="AV303" s="25" t="str">
        <f t="shared" si="26"/>
        <v>, setType=LIBSETS_SETTYPE_OVERLAND},</v>
      </c>
      <c r="AW303" s="25" t="str">
        <f t="shared" si="25"/>
        <v xml:space="preserve"> --War Maiden / Kriegsjungfer   [Vvardenfell]</v>
      </c>
    </row>
    <row r="304" spans="1:49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2"/>
        <v>321</v>
      </c>
      <c r="J304" s="8" t="s">
        <v>4253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 t="str">
        <f>VLOOKUP(R304,'ESO zone constants'!$L$2:$O$9999,4,FALSE)</f>
        <v>DLC_MORROWIND</v>
      </c>
      <c r="U304" s="3" t="str">
        <f>VLOOKUP(T304,'LibSets constants'!$B$2:$C$999,2,FALSE)</f>
        <v>Morrowind</v>
      </c>
      <c r="W304"/>
      <c r="X304"/>
      <c r="Y304" s="3" t="str">
        <f>IF(J304&lt;&gt;"LIBSETS_SETTYPE_BATTLEGROUND",IF(J304&lt;&gt;"LIBSETS_SETTYPE_SPECIAL",IF(Z304&lt;&gt;"",VLOOKUP(Z304,'ESO zone constants'!$E$2:$L$4999,8,FALSE),""),""),"")</f>
        <v/>
      </c>
      <c r="AA304"/>
      <c r="AB304"/>
      <c r="AC304"/>
      <c r="AD304" s="3" t="str">
        <f>IF(J304&lt;&gt;"LIBSETS_SETTYPE_BATTLEGROUND",IF(J304&lt;&gt;"LIBSETS_SETTYPE_SPECIAL",IF(AE304&lt;&gt;"",VLOOKUP(AE304,'ESO zone constants'!$E$2:$L$4999,8,FALSE),""),""),"")</f>
        <v/>
      </c>
      <c r="AH304" s="3" t="str">
        <f>IF(J304&lt;&gt;"LIBSETS_SETTYPE_BATTLEGROUND",IF(J304&lt;&gt;"LIBSETS_SETTYPE_SPECIAL",IF(AI304&lt;&gt;"",VLOOKUP(AI304,'ESO zone constants'!$E$2:$L$4999,8,FALSE),""),""),"")</f>
        <v/>
      </c>
      <c r="AL304" s="3" t="str">
        <f>IF(J304&lt;&gt;"LIBSETS_SETTYPE_BATTLEGROUND",IF(J304&lt;&gt;"LIBSETS_SETTYPE_SPECIAL",IF(AM304&lt;&gt;"",VLOOKUP(AM304,'ESO zone constants'!$E$2:$L$4999,8,FALSE),""),""),"")</f>
        <v/>
      </c>
      <c r="AP304" s="3" t="str">
        <f>IF(J304&lt;&gt;"LIBSETS_SETTYPE_BATTLEGROUND",IF(J304&lt;&gt;"LIBSETS_SETTYPE_SPECIAL",IF(AQ304&lt;&gt;"",VLOOKUP(AQ304,'ESO zone constants'!$E$2:$L$4999,8,FALSE),""),""),"")</f>
        <v/>
      </c>
      <c r="AT304" s="25" t="str">
        <f t="shared" si="23"/>
        <v>[321] = {wayshrines={-1,-1,-1,}, dlcId=DLC_MORROWIND</v>
      </c>
      <c r="AU304" s="25" t="str">
        <f t="shared" si="24"/>
        <v>, zoneIds={849}, veteran=false</v>
      </c>
      <c r="AV304" s="25" t="str">
        <f t="shared" si="26"/>
        <v>, setType=LIBSETS_SETTYPE_OVERLAND},</v>
      </c>
      <c r="AW304" s="25" t="str">
        <f t="shared" si="25"/>
        <v xml:space="preserve"> --Defiler / Schänder   [Vvardenfell]</v>
      </c>
    </row>
    <row r="305" spans="1:49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2"/>
        <v>322</v>
      </c>
      <c r="J305" s="8" t="s">
        <v>4253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 t="str">
        <f>VLOOKUP(R305,'ESO zone constants'!$L$2:$O$9999,4,FALSE)</f>
        <v>DLC_MORROWIND</v>
      </c>
      <c r="U305" s="3" t="str">
        <f>VLOOKUP(T305,'LibSets constants'!$B$2:$C$999,2,FALSE)</f>
        <v>Morrowind</v>
      </c>
      <c r="W305"/>
      <c r="X305"/>
      <c r="Y305" s="3" t="str">
        <f>IF(J305&lt;&gt;"LIBSETS_SETTYPE_BATTLEGROUND",IF(J305&lt;&gt;"LIBSETS_SETTYPE_SPECIAL",IF(Z305&lt;&gt;"",VLOOKUP(Z305,'ESO zone constants'!$E$2:$L$4999,8,FALSE),""),""),"")</f>
        <v/>
      </c>
      <c r="AA305"/>
      <c r="AB305"/>
      <c r="AC305"/>
      <c r="AD305" s="3" t="str">
        <f>IF(J305&lt;&gt;"LIBSETS_SETTYPE_BATTLEGROUND",IF(J305&lt;&gt;"LIBSETS_SETTYPE_SPECIAL",IF(AE305&lt;&gt;"",VLOOKUP(AE305,'ESO zone constants'!$E$2:$L$4999,8,FALSE),""),""),"")</f>
        <v/>
      </c>
      <c r="AH305" s="3" t="str">
        <f>IF(J305&lt;&gt;"LIBSETS_SETTYPE_BATTLEGROUND",IF(J305&lt;&gt;"LIBSETS_SETTYPE_SPECIAL",IF(AI305&lt;&gt;"",VLOOKUP(AI305,'ESO zone constants'!$E$2:$L$4999,8,FALSE),""),""),"")</f>
        <v/>
      </c>
      <c r="AL305" s="3" t="str">
        <f>IF(J305&lt;&gt;"LIBSETS_SETTYPE_BATTLEGROUND",IF(J305&lt;&gt;"LIBSETS_SETTYPE_SPECIAL",IF(AM305&lt;&gt;"",VLOOKUP(AM305,'ESO zone constants'!$E$2:$L$4999,8,FALSE),""),""),"")</f>
        <v/>
      </c>
      <c r="AP305" s="3" t="str">
        <f>IF(J305&lt;&gt;"LIBSETS_SETTYPE_BATTLEGROUND",IF(J305&lt;&gt;"LIBSETS_SETTYPE_SPECIAL",IF(AQ305&lt;&gt;"",VLOOKUP(AQ305,'ESO zone constants'!$E$2:$L$4999,8,FALSE),""),""),"")</f>
        <v/>
      </c>
      <c r="AT305" s="25" t="str">
        <f t="shared" si="23"/>
        <v>[322] = {wayshrines={-1,-1,-1,}, dlcId=DLC_MORROWIND</v>
      </c>
      <c r="AU305" s="25" t="str">
        <f t="shared" si="24"/>
        <v>, zoneIds={849}, veteran=false</v>
      </c>
      <c r="AV305" s="25" t="str">
        <f t="shared" si="26"/>
        <v>, setType=LIBSETS_SETTYPE_OVERLAND},</v>
      </c>
      <c r="AW305" s="25" t="str">
        <f t="shared" si="25"/>
        <v xml:space="preserve"> --Warrior-Poet / Kriegerpoet   [Vvardenfell]</v>
      </c>
    </row>
    <row r="306" spans="1:49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2"/>
        <v>354</v>
      </c>
      <c r="J306" s="8" t="s">
        <v>4253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W306"/>
      <c r="X306"/>
      <c r="Y306" s="3" t="str">
        <f>IF(J306&lt;&gt;"LIBSETS_SETTYPE_BATTLEGROUND",IF(J306&lt;&gt;"LIBSETS_SETTYPE_SPECIAL",IF(Z306&lt;&gt;"",VLOOKUP(Z306,'ESO zone constants'!$E$2:$L$4999,8,FALSE),""),""),"")</f>
        <v/>
      </c>
      <c r="AA306"/>
      <c r="AB306"/>
      <c r="AC306"/>
      <c r="AD306" s="3" t="str">
        <f>IF(J306&lt;&gt;"LIBSETS_SETTYPE_BATTLEGROUND",IF(J306&lt;&gt;"LIBSETS_SETTYPE_SPECIAL",IF(AE306&lt;&gt;"",VLOOKUP(AE306,'ESO zone constants'!$E$2:$L$4999,8,FALSE),""),""),"")</f>
        <v/>
      </c>
      <c r="AH306" s="3" t="str">
        <f>IF(J306&lt;&gt;"LIBSETS_SETTYPE_BATTLEGROUND",IF(J306&lt;&gt;"LIBSETS_SETTYPE_SPECIAL",IF(AI306&lt;&gt;"",VLOOKUP(AI306,'ESO zone constants'!$E$2:$L$4999,8,FALSE),""),""),"")</f>
        <v/>
      </c>
      <c r="AL306" s="3" t="str">
        <f>IF(J306&lt;&gt;"LIBSETS_SETTYPE_BATTLEGROUND",IF(J306&lt;&gt;"LIBSETS_SETTYPE_SPECIAL",IF(AM306&lt;&gt;"",VLOOKUP(AM306,'ESO zone constants'!$E$2:$L$4999,8,FALSE),""),""),"")</f>
        <v/>
      </c>
      <c r="AP306" s="3" t="str">
        <f>IF(J306&lt;&gt;"LIBSETS_SETTYPE_BATTLEGROUND",IF(J306&lt;&gt;"LIBSETS_SETTYPE_SPECIAL",IF(AQ306&lt;&gt;"",VLOOKUP(AQ306,'ESO zone constants'!$E$2:$L$4999,8,FALSE),""),""),"")</f>
        <v/>
      </c>
      <c r="AT306" s="25" t="str">
        <f t="shared" si="23"/>
        <v>[354] = {wayshrines={-1,-1,-1,}, dlcId=DLC_CLOCKWORK_CITY</v>
      </c>
      <c r="AU306" s="25" t="str">
        <f t="shared" si="24"/>
        <v>, zoneIds={980}, veteran=false</v>
      </c>
      <c r="AV306" s="25" t="str">
        <f t="shared" si="26"/>
        <v>, setType=LIBSETS_SETTYPE_OVERLAND},</v>
      </c>
      <c r="AW306" s="25" t="str">
        <f t="shared" si="25"/>
        <v xml:space="preserve"> --Mad Tinkerer / Wahntüftler   [Clockwork City]</v>
      </c>
    </row>
    <row r="307" spans="1:49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2"/>
        <v>355</v>
      </c>
      <c r="J307" s="8" t="s">
        <v>4253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W307"/>
      <c r="X307"/>
      <c r="Y307" s="3" t="str">
        <f>IF(J307&lt;&gt;"LIBSETS_SETTYPE_BATTLEGROUND",IF(J307&lt;&gt;"LIBSETS_SETTYPE_SPECIAL",IF(Z307&lt;&gt;"",VLOOKUP(Z307,'ESO zone constants'!$E$2:$L$4999,8,FALSE),""),""),"")</f>
        <v/>
      </c>
      <c r="AA307"/>
      <c r="AB307"/>
      <c r="AC307"/>
      <c r="AD307" s="3" t="str">
        <f>IF(J307&lt;&gt;"LIBSETS_SETTYPE_BATTLEGROUND",IF(J307&lt;&gt;"LIBSETS_SETTYPE_SPECIAL",IF(AE307&lt;&gt;"",VLOOKUP(AE307,'ESO zone constants'!$E$2:$L$4999,8,FALSE),""),""),"")</f>
        <v/>
      </c>
      <c r="AH307" s="3" t="str">
        <f>IF(J307&lt;&gt;"LIBSETS_SETTYPE_BATTLEGROUND",IF(J307&lt;&gt;"LIBSETS_SETTYPE_SPECIAL",IF(AI307&lt;&gt;"",VLOOKUP(AI307,'ESO zone constants'!$E$2:$L$4999,8,FALSE),""),""),"")</f>
        <v/>
      </c>
      <c r="AL307" s="3" t="str">
        <f>IF(J307&lt;&gt;"LIBSETS_SETTYPE_BATTLEGROUND",IF(J307&lt;&gt;"LIBSETS_SETTYPE_SPECIAL",IF(AM307&lt;&gt;"",VLOOKUP(AM307,'ESO zone constants'!$E$2:$L$4999,8,FALSE),""),""),"")</f>
        <v/>
      </c>
      <c r="AP307" s="3" t="str">
        <f>IF(J307&lt;&gt;"LIBSETS_SETTYPE_BATTLEGROUND",IF(J307&lt;&gt;"LIBSETS_SETTYPE_SPECIAL",IF(AQ307&lt;&gt;"",VLOOKUP(AQ307,'ESO zone constants'!$E$2:$L$4999,8,FALSE),""),""),"")</f>
        <v/>
      </c>
      <c r="AT307" s="25" t="str">
        <f t="shared" si="23"/>
        <v>[355] = {wayshrines={-1,-1,-1,}, dlcId=DLC_CLOCKWORK_CITY</v>
      </c>
      <c r="AU307" s="25" t="str">
        <f t="shared" si="24"/>
        <v>, zoneIds={980}, veteran=false</v>
      </c>
      <c r="AV307" s="25" t="str">
        <f t="shared" si="26"/>
        <v>, setType=LIBSETS_SETTYPE_OVERLAND},</v>
      </c>
      <c r="AW307" s="25" t="str">
        <f t="shared" si="25"/>
        <v xml:space="preserve"> --Unfathomable Darkness / Unermessliche Dunkelheit   [Clockwork City]</v>
      </c>
    </row>
    <row r="308" spans="1:49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2"/>
        <v>356</v>
      </c>
      <c r="J308" s="8" t="s">
        <v>4253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W308"/>
      <c r="X308"/>
      <c r="Y308" s="3" t="str">
        <f>IF(J308&lt;&gt;"LIBSETS_SETTYPE_BATTLEGROUND",IF(J308&lt;&gt;"LIBSETS_SETTYPE_SPECIAL",IF(Z308&lt;&gt;"",VLOOKUP(Z308,'ESO zone constants'!$E$2:$L$4999,8,FALSE),""),""),"")</f>
        <v/>
      </c>
      <c r="AA308"/>
      <c r="AB308"/>
      <c r="AC308"/>
      <c r="AD308" s="3" t="str">
        <f>IF(J308&lt;&gt;"LIBSETS_SETTYPE_BATTLEGROUND",IF(J308&lt;&gt;"LIBSETS_SETTYPE_SPECIAL",IF(AE308&lt;&gt;"",VLOOKUP(AE308,'ESO zone constants'!$E$2:$L$4999,8,FALSE),""),""),"")</f>
        <v/>
      </c>
      <c r="AH308" s="3" t="str">
        <f>IF(J308&lt;&gt;"LIBSETS_SETTYPE_BATTLEGROUND",IF(J308&lt;&gt;"LIBSETS_SETTYPE_SPECIAL",IF(AI308&lt;&gt;"",VLOOKUP(AI308,'ESO zone constants'!$E$2:$L$4999,8,FALSE),""),""),"")</f>
        <v/>
      </c>
      <c r="AL308" s="3" t="str">
        <f>IF(J308&lt;&gt;"LIBSETS_SETTYPE_BATTLEGROUND",IF(J308&lt;&gt;"LIBSETS_SETTYPE_SPECIAL",IF(AM308&lt;&gt;"",VLOOKUP(AM308,'ESO zone constants'!$E$2:$L$4999,8,FALSE),""),""),"")</f>
        <v/>
      </c>
      <c r="AP308" s="3" t="str">
        <f>IF(J308&lt;&gt;"LIBSETS_SETTYPE_BATTLEGROUND",IF(J308&lt;&gt;"LIBSETS_SETTYPE_SPECIAL",IF(AQ308&lt;&gt;"",VLOOKUP(AQ308,'ESO zone constants'!$E$2:$L$4999,8,FALSE),""),""),"")</f>
        <v/>
      </c>
      <c r="AT308" s="25" t="str">
        <f t="shared" si="23"/>
        <v>[356] = {wayshrines={-1,-1,-1,}, dlcId=DLC_CLOCKWORK_CITY</v>
      </c>
      <c r="AU308" s="25" t="str">
        <f t="shared" si="24"/>
        <v>, zoneIds={980}, veteran=false</v>
      </c>
      <c r="AV308" s="25" t="str">
        <f t="shared" si="26"/>
        <v>, setType=LIBSETS_SETTYPE_OVERLAND},</v>
      </c>
      <c r="AW308" s="25" t="str">
        <f t="shared" si="25"/>
        <v xml:space="preserve"> --Livewire / Stromschlag   [Clockwork City]</v>
      </c>
    </row>
    <row r="309" spans="1:49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2"/>
        <v>382</v>
      </c>
      <c r="J309" s="8" t="s">
        <v>4253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 t="str">
        <f>VLOOKUP(R309,'ESO zone constants'!$L$2:$O$9999,4,FALSE)</f>
        <v>DLC_SUMMERSET</v>
      </c>
      <c r="U309" s="3" t="str">
        <f>VLOOKUP(T309,'LibSets constants'!$B$2:$C$999,2,FALSE)</f>
        <v>Summerset</v>
      </c>
      <c r="W309"/>
      <c r="X309"/>
      <c r="Y309" s="3" t="str">
        <f>IF(J309&lt;&gt;"LIBSETS_SETTYPE_BATTLEGROUND",IF(J309&lt;&gt;"LIBSETS_SETTYPE_SPECIAL",IF(Z309&lt;&gt;"",VLOOKUP(Z309,'ESO zone constants'!$E$2:$L$4999,8,FALSE),""),""),"")</f>
        <v/>
      </c>
      <c r="AA309"/>
      <c r="AB309"/>
      <c r="AC309"/>
      <c r="AD309" s="3" t="str">
        <f>IF(J309&lt;&gt;"LIBSETS_SETTYPE_BATTLEGROUND",IF(J309&lt;&gt;"LIBSETS_SETTYPE_SPECIAL",IF(AE309&lt;&gt;"",VLOOKUP(AE309,'ESO zone constants'!$E$2:$L$4999,8,FALSE),""),""),"")</f>
        <v/>
      </c>
      <c r="AH309" s="3" t="str">
        <f>IF(J309&lt;&gt;"LIBSETS_SETTYPE_BATTLEGROUND",IF(J309&lt;&gt;"LIBSETS_SETTYPE_SPECIAL",IF(AI309&lt;&gt;"",VLOOKUP(AI309,'ESO zone constants'!$E$2:$L$4999,8,FALSE),""),""),"")</f>
        <v/>
      </c>
      <c r="AL309" s="3" t="str">
        <f>IF(J309&lt;&gt;"LIBSETS_SETTYPE_BATTLEGROUND",IF(J309&lt;&gt;"LIBSETS_SETTYPE_SPECIAL",IF(AM309&lt;&gt;"",VLOOKUP(AM309,'ESO zone constants'!$E$2:$L$4999,8,FALSE),""),""),"")</f>
        <v/>
      </c>
      <c r="AP309" s="3" t="str">
        <f>IF(J309&lt;&gt;"LIBSETS_SETTYPE_BATTLEGROUND",IF(J309&lt;&gt;"LIBSETS_SETTYPE_SPECIAL",IF(AQ309&lt;&gt;"",VLOOKUP(AQ309,'ESO zone constants'!$E$2:$L$4999,8,FALSE),""),""),"")</f>
        <v/>
      </c>
      <c r="AT309" s="25" t="str">
        <f t="shared" si="23"/>
        <v>[382] = {wayshrines={-1,-1,-1,}, dlcId=DLC_SUMMERSET</v>
      </c>
      <c r="AU309" s="25" t="str">
        <f t="shared" si="24"/>
        <v>, zoneIds={1011}, veteran=false</v>
      </c>
      <c r="AV309" s="25" t="str">
        <f t="shared" si="26"/>
        <v>, setType=LIBSETS_SETTYPE_OVERLAND},</v>
      </c>
      <c r="AW309" s="25" t="str">
        <f t="shared" si="25"/>
        <v xml:space="preserve"> --Grace of Gloom / Anmut der Gräue   [Summerset]</v>
      </c>
    </row>
    <row r="310" spans="1:49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2"/>
        <v>383</v>
      </c>
      <c r="J310" s="8" t="s">
        <v>4253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 t="str">
        <f>VLOOKUP(R310,'ESO zone constants'!$L$2:$O$9999,4,FALSE)</f>
        <v>DLC_SUMMERSET</v>
      </c>
      <c r="U310" s="3" t="str">
        <f>VLOOKUP(T310,'LibSets constants'!$B$2:$C$999,2,FALSE)</f>
        <v>Summerset</v>
      </c>
      <c r="W310"/>
      <c r="X310"/>
      <c r="Y310" s="3" t="str">
        <f>IF(J310&lt;&gt;"LIBSETS_SETTYPE_BATTLEGROUND",IF(J310&lt;&gt;"LIBSETS_SETTYPE_SPECIAL",IF(Z310&lt;&gt;"",VLOOKUP(Z310,'ESO zone constants'!$E$2:$L$4999,8,FALSE),""),""),"")</f>
        <v/>
      </c>
      <c r="AA310"/>
      <c r="AB310"/>
      <c r="AC310"/>
      <c r="AD310" s="3" t="str">
        <f>IF(J310&lt;&gt;"LIBSETS_SETTYPE_BATTLEGROUND",IF(J310&lt;&gt;"LIBSETS_SETTYPE_SPECIAL",IF(AE310&lt;&gt;"",VLOOKUP(AE310,'ESO zone constants'!$E$2:$L$4999,8,FALSE),""),""),"")</f>
        <v/>
      </c>
      <c r="AH310" s="3" t="str">
        <f>IF(J310&lt;&gt;"LIBSETS_SETTYPE_BATTLEGROUND",IF(J310&lt;&gt;"LIBSETS_SETTYPE_SPECIAL",IF(AI310&lt;&gt;"",VLOOKUP(AI310,'ESO zone constants'!$E$2:$L$4999,8,FALSE),""),""),"")</f>
        <v/>
      </c>
      <c r="AL310" s="3" t="str">
        <f>IF(J310&lt;&gt;"LIBSETS_SETTYPE_BATTLEGROUND",IF(J310&lt;&gt;"LIBSETS_SETTYPE_SPECIAL",IF(AM310&lt;&gt;"",VLOOKUP(AM310,'ESO zone constants'!$E$2:$L$4999,8,FALSE),""),""),"")</f>
        <v/>
      </c>
      <c r="AP310" s="3" t="str">
        <f>IF(J310&lt;&gt;"LIBSETS_SETTYPE_BATTLEGROUND",IF(J310&lt;&gt;"LIBSETS_SETTYPE_SPECIAL",IF(AQ310&lt;&gt;"",VLOOKUP(AQ310,'ESO zone constants'!$E$2:$L$4999,8,FALSE),""),""),"")</f>
        <v/>
      </c>
      <c r="AT310" s="25" t="str">
        <f t="shared" si="23"/>
        <v>[383] = {wayshrines={-1,-1,-1,}, dlcId=DLC_SUMMERSET</v>
      </c>
      <c r="AU310" s="25" t="str">
        <f t="shared" si="24"/>
        <v>, zoneIds={1011}, veteran=false</v>
      </c>
      <c r="AV310" s="25" t="str">
        <f t="shared" si="26"/>
        <v>, setType=LIBSETS_SETTYPE_OVERLAND},</v>
      </c>
      <c r="AW310" s="25" t="str">
        <f t="shared" si="25"/>
        <v xml:space="preserve"> --Gryphon's Ferocity / Wildheit des Greifen   [Summerset]</v>
      </c>
    </row>
    <row r="311" spans="1:49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2"/>
        <v>384</v>
      </c>
      <c r="J311" s="8" t="s">
        <v>4253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 t="str">
        <f>VLOOKUP(R311,'ESO zone constants'!$L$2:$O$9999,4,FALSE)</f>
        <v>DLC_SUMMERSET</v>
      </c>
      <c r="U311" s="3" t="str">
        <f>VLOOKUP(T311,'LibSets constants'!$B$2:$C$999,2,FALSE)</f>
        <v>Summerset</v>
      </c>
      <c r="W311"/>
      <c r="X311"/>
      <c r="Y311" s="3" t="str">
        <f>IF(J311&lt;&gt;"LIBSETS_SETTYPE_BATTLEGROUND",IF(J311&lt;&gt;"LIBSETS_SETTYPE_SPECIAL",IF(Z311&lt;&gt;"",VLOOKUP(Z311,'ESO zone constants'!$E$2:$L$4999,8,FALSE),""),""),"")</f>
        <v/>
      </c>
      <c r="AA311"/>
      <c r="AB311"/>
      <c r="AC311"/>
      <c r="AD311" s="3" t="str">
        <f>IF(J311&lt;&gt;"LIBSETS_SETTYPE_BATTLEGROUND",IF(J311&lt;&gt;"LIBSETS_SETTYPE_SPECIAL",IF(AE311&lt;&gt;"",VLOOKUP(AE311,'ESO zone constants'!$E$2:$L$4999,8,FALSE),""),""),"")</f>
        <v/>
      </c>
      <c r="AH311" s="3" t="str">
        <f>IF(J311&lt;&gt;"LIBSETS_SETTYPE_BATTLEGROUND",IF(J311&lt;&gt;"LIBSETS_SETTYPE_SPECIAL",IF(AI311&lt;&gt;"",VLOOKUP(AI311,'ESO zone constants'!$E$2:$L$4999,8,FALSE),""),""),"")</f>
        <v/>
      </c>
      <c r="AL311" s="3" t="str">
        <f>IF(J311&lt;&gt;"LIBSETS_SETTYPE_BATTLEGROUND",IF(J311&lt;&gt;"LIBSETS_SETTYPE_SPECIAL",IF(AM311&lt;&gt;"",VLOOKUP(AM311,'ESO zone constants'!$E$2:$L$4999,8,FALSE),""),""),"")</f>
        <v/>
      </c>
      <c r="AP311" s="3" t="str">
        <f>IF(J311&lt;&gt;"LIBSETS_SETTYPE_BATTLEGROUND",IF(J311&lt;&gt;"LIBSETS_SETTYPE_SPECIAL",IF(AQ311&lt;&gt;"",VLOOKUP(AQ311,'ESO zone constants'!$E$2:$L$4999,8,FALSE),""),""),"")</f>
        <v/>
      </c>
      <c r="AT311" s="25" t="str">
        <f t="shared" si="23"/>
        <v>[384] = {wayshrines={-1,-1,-1,}, dlcId=DLC_SUMMERSET</v>
      </c>
      <c r="AU311" s="25" t="str">
        <f t="shared" si="24"/>
        <v>, zoneIds={1011}, veteran=false</v>
      </c>
      <c r="AV311" s="25" t="str">
        <f t="shared" si="26"/>
        <v>, setType=LIBSETS_SETTYPE_OVERLAND},</v>
      </c>
      <c r="AW311" s="25" t="str">
        <f t="shared" si="25"/>
        <v xml:space="preserve"> --Wisdom of Vanus / Weisheit von Vanus   [Summerset]</v>
      </c>
    </row>
    <row r="312" spans="1:49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2"/>
        <v>405</v>
      </c>
      <c r="J312" s="8" t="s">
        <v>4253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 t="str">
        <f>VLOOKUP(R312,'ESO zone constants'!$L$2:$O$9999,4,FALSE)</f>
        <v>DLC_MURKMIRE</v>
      </c>
      <c r="U312" s="3" t="str">
        <f>VLOOKUP(T312,'LibSets constants'!$B$2:$C$999,2,FALSE)</f>
        <v>Murkmire</v>
      </c>
      <c r="W312"/>
      <c r="X312"/>
      <c r="Y312" s="3" t="str">
        <f>IF(J312&lt;&gt;"LIBSETS_SETTYPE_BATTLEGROUND",IF(J312&lt;&gt;"LIBSETS_SETTYPE_SPECIAL",IF(Z312&lt;&gt;"",VLOOKUP(Z312,'ESO zone constants'!$E$2:$L$4999,8,FALSE),""),""),"")</f>
        <v/>
      </c>
      <c r="AA312"/>
      <c r="AB312"/>
      <c r="AC312"/>
      <c r="AD312" s="3" t="str">
        <f>IF(J312&lt;&gt;"LIBSETS_SETTYPE_BATTLEGROUND",IF(J312&lt;&gt;"LIBSETS_SETTYPE_SPECIAL",IF(AE312&lt;&gt;"",VLOOKUP(AE312,'ESO zone constants'!$E$2:$L$4999,8,FALSE),""),""),"")</f>
        <v/>
      </c>
      <c r="AH312" s="3" t="str">
        <f>IF(J312&lt;&gt;"LIBSETS_SETTYPE_BATTLEGROUND",IF(J312&lt;&gt;"LIBSETS_SETTYPE_SPECIAL",IF(AI312&lt;&gt;"",VLOOKUP(AI312,'ESO zone constants'!$E$2:$L$4999,8,FALSE),""),""),"")</f>
        <v/>
      </c>
      <c r="AL312" s="3" t="str">
        <f>IF(J312&lt;&gt;"LIBSETS_SETTYPE_BATTLEGROUND",IF(J312&lt;&gt;"LIBSETS_SETTYPE_SPECIAL",IF(AM312&lt;&gt;"",VLOOKUP(AM312,'ESO zone constants'!$E$2:$L$4999,8,FALSE),""),""),"")</f>
        <v/>
      </c>
      <c r="AP312" s="3" t="str">
        <f>IF(J312&lt;&gt;"LIBSETS_SETTYPE_BATTLEGROUND",IF(J312&lt;&gt;"LIBSETS_SETTYPE_SPECIAL",IF(AQ312&lt;&gt;"",VLOOKUP(AQ312,'ESO zone constants'!$E$2:$L$4999,8,FALSE),""),""),"")</f>
        <v/>
      </c>
      <c r="AT312" s="25" t="str">
        <f t="shared" si="23"/>
        <v>[405] = {wayshrines={-1,-1,-1,}, dlcId=DLC_MURKMIRE</v>
      </c>
      <c r="AU312" s="25" t="str">
        <f t="shared" si="24"/>
        <v>, zoneIds={726}, veteran=false</v>
      </c>
      <c r="AV312" s="25" t="str">
        <f t="shared" si="26"/>
        <v>, setType=LIBSETS_SETTYPE_OVERLAND},</v>
      </c>
      <c r="AW312" s="25" t="str">
        <f t="shared" si="25"/>
        <v xml:space="preserve"> --Bright-Throat's Boast / Hellhalsstolz   [Murkmire]</v>
      </c>
    </row>
    <row r="313" spans="1:49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2"/>
        <v>406</v>
      </c>
      <c r="J313" s="8" t="s">
        <v>4253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 t="str">
        <f>VLOOKUP(R313,'ESO zone constants'!$L$2:$O$9999,4,FALSE)</f>
        <v>DLC_MURKMIRE</v>
      </c>
      <c r="U313" s="3" t="str">
        <f>VLOOKUP(T313,'LibSets constants'!$B$2:$C$999,2,FALSE)</f>
        <v>Murkmire</v>
      </c>
      <c r="W313"/>
      <c r="X313"/>
      <c r="Y313" s="3" t="str">
        <f>IF(J313&lt;&gt;"LIBSETS_SETTYPE_BATTLEGROUND",IF(J313&lt;&gt;"LIBSETS_SETTYPE_SPECIAL",IF(Z313&lt;&gt;"",VLOOKUP(Z313,'ESO zone constants'!$E$2:$L$4999,8,FALSE),""),""),"")</f>
        <v/>
      </c>
      <c r="AA313"/>
      <c r="AB313"/>
      <c r="AC313"/>
      <c r="AD313" s="3" t="str">
        <f>IF(J313&lt;&gt;"LIBSETS_SETTYPE_BATTLEGROUND",IF(J313&lt;&gt;"LIBSETS_SETTYPE_SPECIAL",IF(AE313&lt;&gt;"",VLOOKUP(AE313,'ESO zone constants'!$E$2:$L$4999,8,FALSE),""),""),"")</f>
        <v/>
      </c>
      <c r="AH313" s="3" t="str">
        <f>IF(J313&lt;&gt;"LIBSETS_SETTYPE_BATTLEGROUND",IF(J313&lt;&gt;"LIBSETS_SETTYPE_SPECIAL",IF(AI313&lt;&gt;"",VLOOKUP(AI313,'ESO zone constants'!$E$2:$L$4999,8,FALSE),""),""),"")</f>
        <v/>
      </c>
      <c r="AL313" s="3" t="str">
        <f>IF(J313&lt;&gt;"LIBSETS_SETTYPE_BATTLEGROUND",IF(J313&lt;&gt;"LIBSETS_SETTYPE_SPECIAL",IF(AM313&lt;&gt;"",VLOOKUP(AM313,'ESO zone constants'!$E$2:$L$4999,8,FALSE),""),""),"")</f>
        <v/>
      </c>
      <c r="AP313" s="3" t="str">
        <f>IF(J313&lt;&gt;"LIBSETS_SETTYPE_BATTLEGROUND",IF(J313&lt;&gt;"LIBSETS_SETTYPE_SPECIAL",IF(AQ313&lt;&gt;"",VLOOKUP(AQ313,'ESO zone constants'!$E$2:$L$4999,8,FALSE),""),""),"")</f>
        <v/>
      </c>
      <c r="AT313" s="25" t="str">
        <f t="shared" si="23"/>
        <v>[406] = {wayshrines={-1,-1,-1,}, dlcId=DLC_MURKMIRE</v>
      </c>
      <c r="AU313" s="25" t="str">
        <f t="shared" si="24"/>
        <v>, zoneIds={726}, veteran=false</v>
      </c>
      <c r="AV313" s="25" t="str">
        <f t="shared" si="26"/>
        <v>, setType=LIBSETS_SETTYPE_OVERLAND},</v>
      </c>
      <c r="AW313" s="25" t="str">
        <f t="shared" si="25"/>
        <v xml:space="preserve"> --Dead-Water's Guile / Totwassertücke   [Murkmire]</v>
      </c>
    </row>
    <row r="314" spans="1:49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2"/>
        <v>407</v>
      </c>
      <c r="J314" s="8" t="s">
        <v>4253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 t="str">
        <f>VLOOKUP(R314,'ESO zone constants'!$L$2:$O$9999,4,FALSE)</f>
        <v>DLC_MURKMIRE</v>
      </c>
      <c r="U314" s="3" t="str">
        <f>VLOOKUP(T314,'LibSets constants'!$B$2:$C$999,2,FALSE)</f>
        <v>Murkmire</v>
      </c>
      <c r="W314"/>
      <c r="X314"/>
      <c r="Y314" s="3" t="str">
        <f>IF(J314&lt;&gt;"LIBSETS_SETTYPE_BATTLEGROUND",IF(J314&lt;&gt;"LIBSETS_SETTYPE_SPECIAL",IF(Z314&lt;&gt;"",VLOOKUP(Z314,'ESO zone constants'!$E$2:$L$4999,8,FALSE),""),""),"")</f>
        <v/>
      </c>
      <c r="AA314"/>
      <c r="AB314"/>
      <c r="AC314"/>
      <c r="AD314" s="3" t="str">
        <f>IF(J314&lt;&gt;"LIBSETS_SETTYPE_BATTLEGROUND",IF(J314&lt;&gt;"LIBSETS_SETTYPE_SPECIAL",IF(AE314&lt;&gt;"",VLOOKUP(AE314,'ESO zone constants'!$E$2:$L$4999,8,FALSE),""),""),"")</f>
        <v/>
      </c>
      <c r="AH314" s="3" t="str">
        <f>IF(J314&lt;&gt;"LIBSETS_SETTYPE_BATTLEGROUND",IF(J314&lt;&gt;"LIBSETS_SETTYPE_SPECIAL",IF(AI314&lt;&gt;"",VLOOKUP(AI314,'ESO zone constants'!$E$2:$L$4999,8,FALSE),""),""),"")</f>
        <v/>
      </c>
      <c r="AL314" s="3" t="str">
        <f>IF(J314&lt;&gt;"LIBSETS_SETTYPE_BATTLEGROUND",IF(J314&lt;&gt;"LIBSETS_SETTYPE_SPECIAL",IF(AM314&lt;&gt;"",VLOOKUP(AM314,'ESO zone constants'!$E$2:$L$4999,8,FALSE),""),""),"")</f>
        <v/>
      </c>
      <c r="AP314" s="3" t="str">
        <f>IF(J314&lt;&gt;"LIBSETS_SETTYPE_BATTLEGROUND",IF(J314&lt;&gt;"LIBSETS_SETTYPE_SPECIAL",IF(AQ314&lt;&gt;"",VLOOKUP(AQ314,'ESO zone constants'!$E$2:$L$4999,8,FALSE),""),""),"")</f>
        <v/>
      </c>
      <c r="AT314" s="25" t="str">
        <f t="shared" si="23"/>
        <v>[407] = {wayshrines={-1,-1,-1,}, dlcId=DLC_MURKMIRE</v>
      </c>
      <c r="AU314" s="25" t="str">
        <f t="shared" si="24"/>
        <v>, zoneIds={726}, veteran=false</v>
      </c>
      <c r="AV314" s="25" t="str">
        <f t="shared" si="26"/>
        <v>, setType=LIBSETS_SETTYPE_OVERLAND},</v>
      </c>
      <c r="AW314" s="25" t="str">
        <f t="shared" si="25"/>
        <v xml:space="preserve"> --Champion of the Hist / Histchampion   [Murkmire]</v>
      </c>
    </row>
    <row r="315" spans="1:49" x14ac:dyDescent="0.25">
      <c r="A315" s="5">
        <v>440</v>
      </c>
      <c r="B315" t="s">
        <v>4210</v>
      </c>
      <c r="C315" t="s">
        <v>2492</v>
      </c>
      <c r="G315" s="3">
        <f t="shared" si="22"/>
        <v>440</v>
      </c>
      <c r="J315" s="8" t="s">
        <v>4253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4156</v>
      </c>
      <c r="T315" s="23" t="str">
        <f>VLOOKUP(R315,'ESO zone constants'!$L$2:$O$9999,4,FALSE)</f>
        <v>DLC_ELSWEYR</v>
      </c>
      <c r="U315" s="3" t="str">
        <f>VLOOKUP(T315,'LibSets constants'!$B$2:$C$999,2,FALSE)</f>
        <v>Elsweyr</v>
      </c>
      <c r="W315"/>
      <c r="X315"/>
      <c r="Y315" s="3" t="str">
        <f>IF(J315&lt;&gt;"LIBSETS_SETTYPE_BATTLEGROUND",IF(J315&lt;&gt;"LIBSETS_SETTYPE_SPECIAL",IF(Z315&lt;&gt;"",VLOOKUP(Z315,'ESO zone constants'!$E$2:$L$4999,8,FALSE),""),""),"")</f>
        <v/>
      </c>
      <c r="AA315"/>
      <c r="AB315"/>
      <c r="AC315"/>
      <c r="AD315" s="3" t="str">
        <f>IF(J315&lt;&gt;"LIBSETS_SETTYPE_BATTLEGROUND",IF(J315&lt;&gt;"LIBSETS_SETTYPE_SPECIAL",IF(AE315&lt;&gt;"",VLOOKUP(AE315,'ESO zone constants'!$E$2:$L$4999,8,FALSE),""),""),"")</f>
        <v/>
      </c>
      <c r="AH315" s="3" t="str">
        <f>IF(J315&lt;&gt;"LIBSETS_SETTYPE_BATTLEGROUND",IF(J315&lt;&gt;"LIBSETS_SETTYPE_SPECIAL",IF(AI315&lt;&gt;"",VLOOKUP(AI315,'ESO zone constants'!$E$2:$L$4999,8,FALSE),""),""),"")</f>
        <v/>
      </c>
      <c r="AL315" s="3" t="str">
        <f>IF(J315&lt;&gt;"LIBSETS_SETTYPE_BATTLEGROUND",IF(J315&lt;&gt;"LIBSETS_SETTYPE_SPECIAL",IF(AM315&lt;&gt;"",VLOOKUP(AM315,'ESO zone constants'!$E$2:$L$4999,8,FALSE),""),""),"")</f>
        <v/>
      </c>
      <c r="AP315" s="3" t="str">
        <f>IF(J315&lt;&gt;"LIBSETS_SETTYPE_BATTLEGROUND",IF(J315&lt;&gt;"LIBSETS_SETTYPE_SPECIAL",IF(AQ315&lt;&gt;"",VLOOKUP(AQ315,'ESO zone constants'!$E$2:$L$4999,8,FALSE),""),""),"")</f>
        <v/>
      </c>
      <c r="AT315" s="25" t="str">
        <f t="shared" si="23"/>
        <v>[440] = {wayshrines={382,382,382,}, dlcId=DLC_ELSWEYR</v>
      </c>
      <c r="AU315" s="25" t="str">
        <f t="shared" si="24"/>
        <v>, zoneIds={1086}, veteran=false</v>
      </c>
      <c r="AV315" s="25" t="str">
        <f t="shared" si="26"/>
        <v>, setType=LIBSETS_SETTYPE_OVERLAND},</v>
      </c>
      <c r="AW315" s="25" t="str">
        <f t="shared" si="25"/>
        <v xml:space="preserve"> --Crafty Alfiq / Listiger Alfiq   [Northern Elsweyr]</v>
      </c>
    </row>
    <row r="316" spans="1:49" x14ac:dyDescent="0.25">
      <c r="A316" s="5">
        <v>441</v>
      </c>
      <c r="B316" t="s">
        <v>4209</v>
      </c>
      <c r="C316" t="s">
        <v>2493</v>
      </c>
      <c r="G316" s="3">
        <f t="shared" si="22"/>
        <v>441</v>
      </c>
      <c r="J316" s="8" t="s">
        <v>4253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4156</v>
      </c>
      <c r="T316" s="23" t="str">
        <f>VLOOKUP(R316,'ESO zone constants'!$L$2:$O$9999,4,FALSE)</f>
        <v>DLC_ELSWEYR</v>
      </c>
      <c r="U316" s="3" t="str">
        <f>VLOOKUP(T316,'LibSets constants'!$B$2:$C$999,2,FALSE)</f>
        <v>Elsweyr</v>
      </c>
      <c r="W316"/>
      <c r="X316"/>
      <c r="Y316" s="3" t="str">
        <f>IF(J316&lt;&gt;"LIBSETS_SETTYPE_BATTLEGROUND",IF(J316&lt;&gt;"LIBSETS_SETTYPE_SPECIAL",IF(Z316&lt;&gt;"",VLOOKUP(Z316,'ESO zone constants'!$E$2:$L$4999,8,FALSE),""),""),"")</f>
        <v/>
      </c>
      <c r="AA316"/>
      <c r="AB316"/>
      <c r="AC316"/>
      <c r="AD316" s="3" t="str">
        <f>IF(J316&lt;&gt;"LIBSETS_SETTYPE_BATTLEGROUND",IF(J316&lt;&gt;"LIBSETS_SETTYPE_SPECIAL",IF(AE316&lt;&gt;"",VLOOKUP(AE316,'ESO zone constants'!$E$2:$L$4999,8,FALSE),""),""),"")</f>
        <v/>
      </c>
      <c r="AH316" s="3" t="str">
        <f>IF(J316&lt;&gt;"LIBSETS_SETTYPE_BATTLEGROUND",IF(J316&lt;&gt;"LIBSETS_SETTYPE_SPECIAL",IF(AI316&lt;&gt;"",VLOOKUP(AI316,'ESO zone constants'!$E$2:$L$4999,8,FALSE),""),""),"")</f>
        <v/>
      </c>
      <c r="AL316" s="3" t="str">
        <f>IF(J316&lt;&gt;"LIBSETS_SETTYPE_BATTLEGROUND",IF(J316&lt;&gt;"LIBSETS_SETTYPE_SPECIAL",IF(AM316&lt;&gt;"",VLOOKUP(AM316,'ESO zone constants'!$E$2:$L$4999,8,FALSE),""),""),"")</f>
        <v/>
      </c>
      <c r="AP316" s="3" t="str">
        <f>IF(J316&lt;&gt;"LIBSETS_SETTYPE_BATTLEGROUND",IF(J316&lt;&gt;"LIBSETS_SETTYPE_SPECIAL",IF(AQ316&lt;&gt;"",VLOOKUP(AQ316,'ESO zone constants'!$E$2:$L$4999,8,FALSE),""),""),"")</f>
        <v/>
      </c>
      <c r="AT316" s="25" t="str">
        <f t="shared" si="23"/>
        <v>[441] = {wayshrines={382,382,382,}, dlcId=DLC_ELSWEYR</v>
      </c>
      <c r="AU316" s="25" t="str">
        <f t="shared" si="24"/>
        <v>, zoneIds={1086}, veteran=false</v>
      </c>
      <c r="AV316" s="25" t="str">
        <f t="shared" si="26"/>
        <v>, setType=LIBSETS_SETTYPE_OVERLAND},</v>
      </c>
      <c r="AW316" s="25" t="str">
        <f t="shared" si="25"/>
        <v xml:space="preserve"> --Vesture of Darloc Brae / Gewandung von Darloc Brae   [Northern Elsweyr]</v>
      </c>
    </row>
    <row r="317" spans="1:49" x14ac:dyDescent="0.25">
      <c r="A317" s="5">
        <v>442</v>
      </c>
      <c r="B317" t="s">
        <v>4208</v>
      </c>
      <c r="C317" t="s">
        <v>2494</v>
      </c>
      <c r="G317" s="3">
        <f t="shared" si="22"/>
        <v>442</v>
      </c>
      <c r="J317" s="8" t="s">
        <v>4253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4156</v>
      </c>
      <c r="T317" s="23" t="str">
        <f>VLOOKUP(R317,'ESO zone constants'!$L$2:$O$9999,4,FALSE)</f>
        <v>DLC_ELSWEYR</v>
      </c>
      <c r="U317" s="3" t="str">
        <f>VLOOKUP(T317,'LibSets constants'!$B$2:$C$999,2,FALSE)</f>
        <v>Elsweyr</v>
      </c>
      <c r="W317"/>
      <c r="X317"/>
      <c r="Y317" s="3" t="str">
        <f>IF(J317&lt;&gt;"LIBSETS_SETTYPE_BATTLEGROUND",IF(J317&lt;&gt;"LIBSETS_SETTYPE_SPECIAL",IF(Z317&lt;&gt;"",VLOOKUP(Z317,'ESO zone constants'!$E$2:$L$4999,8,FALSE),""),""),"")</f>
        <v/>
      </c>
      <c r="AA317"/>
      <c r="AB317"/>
      <c r="AC317"/>
      <c r="AD317" s="3" t="str">
        <f>IF(J317&lt;&gt;"LIBSETS_SETTYPE_BATTLEGROUND",IF(J317&lt;&gt;"LIBSETS_SETTYPE_SPECIAL",IF(AE317&lt;&gt;"",VLOOKUP(AE317,'ESO zone constants'!$E$2:$L$4999,8,FALSE),""),""),"")</f>
        <v/>
      </c>
      <c r="AH317" s="3" t="str">
        <f>IF(J317&lt;&gt;"LIBSETS_SETTYPE_BATTLEGROUND",IF(J317&lt;&gt;"LIBSETS_SETTYPE_SPECIAL",IF(AI317&lt;&gt;"",VLOOKUP(AI317,'ESO zone constants'!$E$2:$L$4999,8,FALSE),""),""),"")</f>
        <v/>
      </c>
      <c r="AL317" s="3" t="str">
        <f>IF(J317&lt;&gt;"LIBSETS_SETTYPE_BATTLEGROUND",IF(J317&lt;&gt;"LIBSETS_SETTYPE_SPECIAL",IF(AM317&lt;&gt;"",VLOOKUP(AM317,'ESO zone constants'!$E$2:$L$4999,8,FALSE),""),""),"")</f>
        <v/>
      </c>
      <c r="AP317" s="3" t="str">
        <f>IF(J317&lt;&gt;"LIBSETS_SETTYPE_BATTLEGROUND",IF(J317&lt;&gt;"LIBSETS_SETTYPE_SPECIAL",IF(AQ317&lt;&gt;"",VLOOKUP(AQ317,'ESO zone constants'!$E$2:$L$4999,8,FALSE),""),""),"")</f>
        <v/>
      </c>
      <c r="AT317" s="25" t="str">
        <f t="shared" si="23"/>
        <v>[442] = {wayshrines={382,382,382,}, dlcId=DLC_ELSWEYR</v>
      </c>
      <c r="AU317" s="25" t="str">
        <f t="shared" si="24"/>
        <v>, zoneIds={1086}, veteran=false</v>
      </c>
      <c r="AV317" s="25" t="str">
        <f t="shared" si="26"/>
        <v>, setType=LIBSETS_SETTYPE_OVERLAND},</v>
      </c>
      <c r="AW317" s="25" t="str">
        <f t="shared" si="25"/>
        <v xml:space="preserve"> --Call of the Undertaker / Ruf des Totengräbers   [Northern Elsweyr]</v>
      </c>
    </row>
    <row r="318" spans="1:49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2"/>
        <v>326</v>
      </c>
      <c r="J318" s="8" t="s">
        <v>4246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4324</v>
      </c>
      <c r="T318" s="39" t="s">
        <v>4222</v>
      </c>
      <c r="U318" s="3" t="str">
        <f>VLOOKUP(T318,'LibSets constants'!$B$2:$C$999,2,FALSE)</f>
        <v>Morrowind</v>
      </c>
      <c r="W318"/>
      <c r="X318"/>
      <c r="Y318" s="3" t="str">
        <f>IF(J318&lt;&gt;"LIBSETS_SETTYPE_BATTLEGROUND",IF(J318&lt;&gt;"LIBSETS_SETTYPE_SPECIAL",IF(Z318&lt;&gt;"",VLOOKUP(Z318,'ESO zone constants'!$E$2:$L$4999,8,FALSE),""),""),"")</f>
        <v/>
      </c>
      <c r="AA318"/>
      <c r="AB318"/>
      <c r="AC318"/>
      <c r="AD318" s="3" t="str">
        <f>IF(J318&lt;&gt;"LIBSETS_SETTYPE_BATTLEGROUND",IF(J318&lt;&gt;"LIBSETS_SETTYPE_SPECIAL",IF(AE318&lt;&gt;"",VLOOKUP(AE318,'ESO zone constants'!$E$2:$L$4999,8,FALSE),""),""),"")</f>
        <v/>
      </c>
      <c r="AH318" s="3" t="str">
        <f>IF(J318&lt;&gt;"LIBSETS_SETTYPE_BATTLEGROUND",IF(J318&lt;&gt;"LIBSETS_SETTYPE_SPECIAL",IF(AI318&lt;&gt;"",VLOOKUP(AI318,'ESO zone constants'!$E$2:$L$4999,8,FALSE),""),""),"")</f>
        <v/>
      </c>
      <c r="AL318" s="3" t="str">
        <f>IF(J318&lt;&gt;"LIBSETS_SETTYPE_BATTLEGROUND",IF(J318&lt;&gt;"LIBSETS_SETTYPE_SPECIAL",IF(AM318&lt;&gt;"",VLOOKUP(AM318,'ESO zone constants'!$E$2:$L$4999,8,FALSE),""),""),"")</f>
        <v/>
      </c>
      <c r="AP318" s="3" t="str">
        <f>IF(J318&lt;&gt;"LIBSETS_SETTYPE_BATTLEGROUND",IF(J318&lt;&gt;"LIBSETS_SETTYPE_SPECIAL",IF(AQ318&lt;&gt;"",VLOOKUP(AQ318,'ESO zone constants'!$E$2:$L$4999,8,FALSE),""),""),"")</f>
        <v/>
      </c>
      <c r="AT318" s="25" t="str">
        <f t="shared" si="23"/>
        <v>[326] = {wayshrines={-1,-1,-1,}, dlcId=DLC_MORROWIND</v>
      </c>
      <c r="AU318" s="25" t="str">
        <f t="shared" si="24"/>
        <v>, veteran=false</v>
      </c>
      <c r="AV318" s="25" t="str">
        <f t="shared" si="26"/>
        <v>, setType=LIBSETS_SETTYPE_BATTLEGROUND},</v>
      </c>
      <c r="AW318" s="25" t="str">
        <f t="shared" si="25"/>
        <v xml:space="preserve"> --Vanguard's Challenge / Vorhutdisput   [!Battleground]</v>
      </c>
    </row>
    <row r="319" spans="1:49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2"/>
        <v>327</v>
      </c>
      <c r="J319" s="8" t="s">
        <v>4246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4324</v>
      </c>
      <c r="T319" s="39" t="s">
        <v>4222</v>
      </c>
      <c r="U319" s="3" t="str">
        <f>VLOOKUP(T319,'LibSets constants'!$B$2:$C$999,2,FALSE)</f>
        <v>Morrowind</v>
      </c>
      <c r="W319"/>
      <c r="X319"/>
      <c r="Y319" s="3" t="str">
        <f>IF(J319&lt;&gt;"LIBSETS_SETTYPE_BATTLEGROUND",IF(J319&lt;&gt;"LIBSETS_SETTYPE_SPECIAL",IF(Z319&lt;&gt;"",VLOOKUP(Z319,'ESO zone constants'!$E$2:$L$4999,8,FALSE),""),""),"")</f>
        <v/>
      </c>
      <c r="AA319"/>
      <c r="AB319"/>
      <c r="AC319"/>
      <c r="AD319" s="3" t="str">
        <f>IF(J319&lt;&gt;"LIBSETS_SETTYPE_BATTLEGROUND",IF(J319&lt;&gt;"LIBSETS_SETTYPE_SPECIAL",IF(AE319&lt;&gt;"",VLOOKUP(AE319,'ESO zone constants'!$E$2:$L$4999,8,FALSE),""),""),"")</f>
        <v/>
      </c>
      <c r="AH319" s="3" t="str">
        <f>IF(J319&lt;&gt;"LIBSETS_SETTYPE_BATTLEGROUND",IF(J319&lt;&gt;"LIBSETS_SETTYPE_SPECIAL",IF(AI319&lt;&gt;"",VLOOKUP(AI319,'ESO zone constants'!$E$2:$L$4999,8,FALSE),""),""),"")</f>
        <v/>
      </c>
      <c r="AL319" s="3" t="str">
        <f>IF(J319&lt;&gt;"LIBSETS_SETTYPE_BATTLEGROUND",IF(J319&lt;&gt;"LIBSETS_SETTYPE_SPECIAL",IF(AM319&lt;&gt;"",VLOOKUP(AM319,'ESO zone constants'!$E$2:$L$4999,8,FALSE),""),""),"")</f>
        <v/>
      </c>
      <c r="AP319" s="3" t="str">
        <f>IF(J319&lt;&gt;"LIBSETS_SETTYPE_BATTLEGROUND",IF(J319&lt;&gt;"LIBSETS_SETTYPE_SPECIAL",IF(AQ319&lt;&gt;"",VLOOKUP(AQ319,'ESO zone constants'!$E$2:$L$4999,8,FALSE),""),""),"")</f>
        <v/>
      </c>
      <c r="AT319" s="25" t="str">
        <f t="shared" si="23"/>
        <v>[327] = {wayshrines={-1,-1,-1,}, dlcId=DLC_MORROWIND</v>
      </c>
      <c r="AU319" s="25" t="str">
        <f t="shared" si="24"/>
        <v>, veteran=false</v>
      </c>
      <c r="AV319" s="25" t="str">
        <f t="shared" si="26"/>
        <v>, setType=LIBSETS_SETTYPE_BATTLEGROUND},</v>
      </c>
      <c r="AW319" s="25" t="str">
        <f t="shared" si="25"/>
        <v xml:space="preserve"> --Coward's Gear / Feiglingstracht   [!Battleground]</v>
      </c>
    </row>
    <row r="320" spans="1:49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2"/>
        <v>328</v>
      </c>
      <c r="J320" s="8" t="s">
        <v>4246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4324</v>
      </c>
      <c r="T320" s="39" t="s">
        <v>4222</v>
      </c>
      <c r="U320" s="3" t="str">
        <f>VLOOKUP(T320,'LibSets constants'!$B$2:$C$999,2,FALSE)</f>
        <v>Morrowind</v>
      </c>
      <c r="W320"/>
      <c r="X320"/>
      <c r="Y320" s="3" t="str">
        <f>IF(J320&lt;&gt;"LIBSETS_SETTYPE_BATTLEGROUND",IF(J320&lt;&gt;"LIBSETS_SETTYPE_SPECIAL",IF(Z320&lt;&gt;"",VLOOKUP(Z320,'ESO zone constants'!$E$2:$L$4999,8,FALSE),""),""),"")</f>
        <v/>
      </c>
      <c r="AA320"/>
      <c r="AB320"/>
      <c r="AC320"/>
      <c r="AD320" s="3" t="str">
        <f>IF(J320&lt;&gt;"LIBSETS_SETTYPE_BATTLEGROUND",IF(J320&lt;&gt;"LIBSETS_SETTYPE_SPECIAL",IF(AE320&lt;&gt;"",VLOOKUP(AE320,'ESO zone constants'!$E$2:$L$4999,8,FALSE),""),""),"")</f>
        <v/>
      </c>
      <c r="AH320" s="3" t="str">
        <f>IF(J320&lt;&gt;"LIBSETS_SETTYPE_BATTLEGROUND",IF(J320&lt;&gt;"LIBSETS_SETTYPE_SPECIAL",IF(AI320&lt;&gt;"",VLOOKUP(AI320,'ESO zone constants'!$E$2:$L$4999,8,FALSE),""),""),"")</f>
        <v/>
      </c>
      <c r="AL320" s="3" t="str">
        <f>IF(J320&lt;&gt;"LIBSETS_SETTYPE_BATTLEGROUND",IF(J320&lt;&gt;"LIBSETS_SETTYPE_SPECIAL",IF(AM320&lt;&gt;"",VLOOKUP(AM320,'ESO zone constants'!$E$2:$L$4999,8,FALSE),""),""),"")</f>
        <v/>
      </c>
      <c r="AP320" s="3" t="str">
        <f>IF(J320&lt;&gt;"LIBSETS_SETTYPE_BATTLEGROUND",IF(J320&lt;&gt;"LIBSETS_SETTYPE_SPECIAL",IF(AQ320&lt;&gt;"",VLOOKUP(AQ320,'ESO zone constants'!$E$2:$L$4999,8,FALSE),""),""),"")</f>
        <v/>
      </c>
      <c r="AT320" s="25" t="str">
        <f t="shared" si="23"/>
        <v>[328] = {wayshrines={-1,-1,-1,}, dlcId=DLC_MORROWIND</v>
      </c>
      <c r="AU320" s="25" t="str">
        <f t="shared" si="24"/>
        <v>, veteran=false</v>
      </c>
      <c r="AV320" s="25" t="str">
        <f t="shared" si="26"/>
        <v>, setType=LIBSETS_SETTYPE_BATTLEGROUND},</v>
      </c>
      <c r="AW320" s="25" t="str">
        <f t="shared" si="25"/>
        <v xml:space="preserve"> --Knight Slayer / Ritterschlächter   [!Battleground]</v>
      </c>
    </row>
    <row r="321" spans="1:49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2"/>
        <v>329</v>
      </c>
      <c r="J321" s="8" t="s">
        <v>4246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4324</v>
      </c>
      <c r="T321" s="39" t="s">
        <v>4222</v>
      </c>
      <c r="U321" s="3" t="str">
        <f>VLOOKUP(T321,'LibSets constants'!$B$2:$C$999,2,FALSE)</f>
        <v>Morrowind</v>
      </c>
      <c r="W321"/>
      <c r="X321"/>
      <c r="Y321" s="3" t="str">
        <f>IF(J321&lt;&gt;"LIBSETS_SETTYPE_BATTLEGROUND",IF(J321&lt;&gt;"LIBSETS_SETTYPE_SPECIAL",IF(Z321&lt;&gt;"",VLOOKUP(Z321,'ESO zone constants'!$E$2:$L$4999,8,FALSE),""),""),"")</f>
        <v/>
      </c>
      <c r="AA321"/>
      <c r="AB321"/>
      <c r="AC321"/>
      <c r="AD321" s="3" t="str">
        <f>IF(J321&lt;&gt;"LIBSETS_SETTYPE_BATTLEGROUND",IF(J321&lt;&gt;"LIBSETS_SETTYPE_SPECIAL",IF(AE321&lt;&gt;"",VLOOKUP(AE321,'ESO zone constants'!$E$2:$L$4999,8,FALSE),""),""),"")</f>
        <v/>
      </c>
      <c r="AH321" s="3" t="str">
        <f>IF(J321&lt;&gt;"LIBSETS_SETTYPE_BATTLEGROUND",IF(J321&lt;&gt;"LIBSETS_SETTYPE_SPECIAL",IF(AI321&lt;&gt;"",VLOOKUP(AI321,'ESO zone constants'!$E$2:$L$4999,8,FALSE),""),""),"")</f>
        <v/>
      </c>
      <c r="AL321" s="3" t="str">
        <f>IF(J321&lt;&gt;"LIBSETS_SETTYPE_BATTLEGROUND",IF(J321&lt;&gt;"LIBSETS_SETTYPE_SPECIAL",IF(AM321&lt;&gt;"",VLOOKUP(AM321,'ESO zone constants'!$E$2:$L$4999,8,FALSE),""),""),"")</f>
        <v/>
      </c>
      <c r="AP321" s="3" t="str">
        <f>IF(J321&lt;&gt;"LIBSETS_SETTYPE_BATTLEGROUND",IF(J321&lt;&gt;"LIBSETS_SETTYPE_SPECIAL",IF(AQ321&lt;&gt;"",VLOOKUP(AQ321,'ESO zone constants'!$E$2:$L$4999,8,FALSE),""),""),"")</f>
        <v/>
      </c>
      <c r="AT321" s="25" t="str">
        <f t="shared" si="23"/>
        <v>[329] = {wayshrines={-1,-1,-1,}, dlcId=DLC_MORROWIND</v>
      </c>
      <c r="AU321" s="25" t="str">
        <f t="shared" si="24"/>
        <v>, veteran=false</v>
      </c>
      <c r="AV321" s="25" t="str">
        <f t="shared" si="26"/>
        <v>, setType=LIBSETS_SETTYPE_BATTLEGROUND},</v>
      </c>
      <c r="AW321" s="25" t="str">
        <f t="shared" si="25"/>
        <v xml:space="preserve"> --Wizard's Riposte / Zaubererreplik   [!Battleground]</v>
      </c>
    </row>
    <row r="322" spans="1:49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27">A322</f>
        <v>334</v>
      </c>
      <c r="J322" s="8" t="s">
        <v>4246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4324</v>
      </c>
      <c r="T322" s="39" t="s">
        <v>4222</v>
      </c>
      <c r="U322" s="3" t="str">
        <f>VLOOKUP(T322,'LibSets constants'!$B$2:$C$999,2,FALSE)</f>
        <v>Morrowind</v>
      </c>
      <c r="W322"/>
      <c r="X322"/>
      <c r="Y322" s="3" t="str">
        <f>IF(J322&lt;&gt;"LIBSETS_SETTYPE_BATTLEGROUND",IF(J322&lt;&gt;"LIBSETS_SETTYPE_SPECIAL",IF(Z322&lt;&gt;"",VLOOKUP(Z322,'ESO zone constants'!$E$2:$L$4999,8,FALSE),""),""),"")</f>
        <v/>
      </c>
      <c r="AA322"/>
      <c r="AB322"/>
      <c r="AC322"/>
      <c r="AD322" s="3" t="str">
        <f>IF(J322&lt;&gt;"LIBSETS_SETTYPE_BATTLEGROUND",IF(J322&lt;&gt;"LIBSETS_SETTYPE_SPECIAL",IF(AE322&lt;&gt;"",VLOOKUP(AE322,'ESO zone constants'!$E$2:$L$4999,8,FALSE),""),""),"")</f>
        <v/>
      </c>
      <c r="AH322" s="3" t="str">
        <f>IF(J322&lt;&gt;"LIBSETS_SETTYPE_BATTLEGROUND",IF(J322&lt;&gt;"LIBSETS_SETTYPE_SPECIAL",IF(AI322&lt;&gt;"",VLOOKUP(AI322,'ESO zone constants'!$E$2:$L$4999,8,FALSE),""),""),"")</f>
        <v/>
      </c>
      <c r="AL322" s="3" t="str">
        <f>IF(J322&lt;&gt;"LIBSETS_SETTYPE_BATTLEGROUND",IF(J322&lt;&gt;"LIBSETS_SETTYPE_SPECIAL",IF(AM322&lt;&gt;"",VLOOKUP(AM322,'ESO zone constants'!$E$2:$L$4999,8,FALSE),""),""),"")</f>
        <v/>
      </c>
      <c r="AP322" s="3" t="str">
        <f>IF(J322&lt;&gt;"LIBSETS_SETTYPE_BATTLEGROUND",IF(J322&lt;&gt;"LIBSETS_SETTYPE_SPECIAL",IF(AQ322&lt;&gt;"",VLOOKUP(AQ322,'ESO zone constants'!$E$2:$L$4999,8,FALSE),""),""),"")</f>
        <v/>
      </c>
      <c r="AT322" s="25" t="str">
        <f t="shared" ref="AT322:AT385" si="28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dlcId=",IF(T322&lt;&gt;"",T322,"DLC_BASE_GAME")),""),"")</f>
        <v>[334] = {wayshrines={-1,-1,-1,}, dlcId=DLC_MORROWIND</v>
      </c>
      <c r="AU322" s="25" t="str">
        <f t="shared" ref="AU322:AU332" si="29">IF(I322&lt;&gt;"Not in the game (anymore)",IF(A322&lt;&gt;"",IF(R322&lt;&gt;"",CONCATENATE(", zoneIds={",R322),"")&amp;IF(Y322&lt;&gt;"",CONCATENATE(",",Y322),"")&amp;IF(AD322&lt;&gt;"",CONCATENATE(",",AD322),"")&amp;IF(AH322&lt;&gt;"",CONCATENATE(",",AH322),"")&amp;IF(AL322&lt;&gt;"",CONCATENATE(",",AL322),"")&amp;IF(AP322&lt;&gt;"",CONCATENATE(",",AP322),"")&amp;IF(R322&lt;&gt;"",CONCATENATE("}",""),"")&amp;IF(OR(L322="true",L322="false",L322&lt;&gt;""), CONCATENATE(", veteran=", L322), ""),""),"")</f>
        <v>, veteran=false</v>
      </c>
      <c r="AV322" s="25" t="str">
        <f t="shared" si="26"/>
        <v>, setType=LIBSETS_SETTYPE_BATTLEGROUND},</v>
      </c>
      <c r="AW322" s="25" t="str">
        <f t="shared" ref="AW322:AW332" si="30">IF(I322&lt;&gt;"Not in the game (anymore)",IF(C322&lt;&gt;"",CONCATENATE(" --",C322," / ",B322,"   [",IF(S322&lt;&gt;"",S322,""),IF(Z322&lt;&gt;"",", "&amp;Z322,""),IF(AE322&lt;&gt;"",", "&amp;AE322,""),IF(AI322&lt;&gt;"",", "&amp;AI322,""),IF(AM322&lt;&gt;"",", "&amp;AM322,""),IF(AQ322&lt;&gt;"",", "&amp;AQ322,""),"]")),"")</f>
        <v xml:space="preserve"> --Impregnable Armor / Unüberwindliche Rüstung   [!Battleground]</v>
      </c>
    </row>
    <row r="323" spans="1:49" x14ac:dyDescent="0.25">
      <c r="A323" s="13">
        <v>101</v>
      </c>
      <c r="B323" t="s">
        <v>1587</v>
      </c>
      <c r="C323" t="s">
        <v>1588</v>
      </c>
      <c r="D323" t="s">
        <v>1588</v>
      </c>
      <c r="G323" s="3">
        <f t="shared" ref="G323:G362" si="31">A323</f>
        <v>101</v>
      </c>
      <c r="J323" s="8" t="s">
        <v>4248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V323" s="43" t="s">
        <v>4354</v>
      </c>
      <c r="W323" s="3" t="str">
        <f>IF(V323&lt;&gt;"",VLOOKUP(V323,'LibSets constants'!$I$2:$L$999,3,FALSE),"")</f>
        <v>Rewards for the worthy (Cyrodiil/Battleground mail)</v>
      </c>
      <c r="X323" s="3" t="str">
        <f>IF(V323&lt;&gt;"",VLOOKUP(V323,'LibSets constants'!$I$2:$L$999,4,FALSE),"")</f>
        <v>Gerechter Lohn (Cyrodiil/Schlachtfeld Mail)</v>
      </c>
      <c r="Y323" s="3">
        <f>IF(J323&lt;&gt;"LIBSETS_SETTYPE_BATTLEGROUND",IF(J323&lt;&gt;"LIBSETS_SETTYPE_SPECIAL",IF(Z323&lt;&gt;"",VLOOKUP(Z323,'ESO zone constants'!$E$2:$L$4999,8,FALSE),""),""),"")</f>
        <v>181</v>
      </c>
      <c r="Z323" t="s">
        <v>170</v>
      </c>
      <c r="AA323" s="43" t="s">
        <v>4347</v>
      </c>
      <c r="AB323" s="3" t="str">
        <f>IF(AA323&lt;&gt;"",VLOOKUP(AA323,'LibSets constants'!$I$2:$L$999,3,FALSE),"")</f>
        <v>City Vlastarus (quartermaster)</v>
      </c>
      <c r="AC323" s="3" t="str">
        <f>IF(AA323&lt;&gt;"",VLOOKUP(AA323,'LibSets constants'!$I$2:$L$999,4,FALSE),"")</f>
        <v>Stadt Vlastarus (Quartiermeister)</v>
      </c>
      <c r="AD323" s="3" t="str">
        <f>IF(J323&lt;&gt;"LIBSETS_SETTYPE_BATTLEGROUND",IF(J323&lt;&gt;"LIBSETS_SETTYPE_SPECIAL",IF(AE323&lt;&gt;"",VLOOKUP(AE323,'ESO zone constants'!$E$2:$L$4999,8,FALSE),""),""),"")</f>
        <v/>
      </c>
      <c r="AH323" s="3" t="str">
        <f>IF(J323&lt;&gt;"LIBSETS_SETTYPE_BATTLEGROUND",IF(J323&lt;&gt;"LIBSETS_SETTYPE_SPECIAL",IF(AI323&lt;&gt;"",VLOOKUP(AI323,'ESO zone constants'!$E$2:$L$4999,8,FALSE),""),""),"")</f>
        <v/>
      </c>
      <c r="AL323" s="3" t="str">
        <f>IF(J323&lt;&gt;"LIBSETS_SETTYPE_BATTLEGROUND",IF(J323&lt;&gt;"LIBSETS_SETTYPE_SPECIAL",IF(AM323&lt;&gt;"",VLOOKUP(AM323,'ESO zone constants'!$E$2:$L$4999,8,FALSE),""),""),"")</f>
        <v/>
      </c>
      <c r="AP323" s="3" t="str">
        <f>IF(J323&lt;&gt;"LIBSETS_SETTYPE_BATTLEGROUND",IF(J323&lt;&gt;"LIBSETS_SETTYPE_SPECIAL",IF(AQ323&lt;&gt;"",VLOOKUP(AQ323,'ESO zone constants'!$E$2:$L$4999,8,FALSE),""),""),"")</f>
        <v/>
      </c>
      <c r="AT323" s="25" t="str">
        <f t="shared" si="28"/>
        <v>[101] = {wayshrines={-1,-1,-1,}, dlcId=DLC_BASE_GAME</v>
      </c>
      <c r="AU323" s="25" t="str">
        <f t="shared" si="29"/>
        <v>, zoneIds={181,181}, veteran=false</v>
      </c>
      <c r="AV323" s="25" t="str">
        <f t="shared" si="26"/>
        <v>, setType=LIBSETS_SETTYPE_CYRODIIL, dropMechanic=LIBSETS_DROP_MECHANIC_MAIL_PVP_REWARDS_FOR_THE_WORTHY},</v>
      </c>
      <c r="AW323" s="25" t="str">
        <f t="shared" si="30"/>
        <v xml:space="preserve"> --Affliction / Elend   [Cyrodiil, Cyrodiil]</v>
      </c>
    </row>
    <row r="324" spans="1:49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31"/>
        <v>39</v>
      </c>
      <c r="J324" s="8" t="s">
        <v>4248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V324" s="43" t="s">
        <v>4354</v>
      </c>
      <c r="W324" s="3" t="str">
        <f>IF(V324&lt;&gt;"",VLOOKUP(V324,'LibSets constants'!$I$2:$L$999,3,FALSE),"")</f>
        <v>Rewards for the worthy (Cyrodiil/Battleground mail)</v>
      </c>
      <c r="X324" s="3" t="str">
        <f>IF(V324&lt;&gt;"",VLOOKUP(V324,'LibSets constants'!$I$2:$L$999,4,FALSE),"")</f>
        <v>Gerechter Lohn (Cyrodiil/Schlachtfeld Mail)</v>
      </c>
      <c r="Y324" s="3">
        <f>IF(J324&lt;&gt;"LIBSETS_SETTYPE_BATTLEGROUND",IF(J324&lt;&gt;"LIBSETS_SETTYPE_SPECIAL",IF(Z324&lt;&gt;"",VLOOKUP(Z324,'ESO zone constants'!$E$2:$L$4999,8,FALSE),""),""),"")</f>
        <v>181</v>
      </c>
      <c r="Z324" t="s">
        <v>170</v>
      </c>
      <c r="AA324" s="43" t="s">
        <v>4347</v>
      </c>
      <c r="AB324" s="3" t="str">
        <f>IF(AA324&lt;&gt;"",VLOOKUP(AA324,'LibSets constants'!$I$2:$L$999,3,FALSE),"")</f>
        <v>City Vlastarus (quartermaster)</v>
      </c>
      <c r="AC324" s="3" t="str">
        <f>IF(AA324&lt;&gt;"",VLOOKUP(AA324,'LibSets constants'!$I$2:$L$999,4,FALSE),"")</f>
        <v>Stadt Vlastarus (Quartiermeister)</v>
      </c>
      <c r="AD324" s="3" t="str">
        <f>IF(J324&lt;&gt;"LIBSETS_SETTYPE_BATTLEGROUND",IF(J324&lt;&gt;"LIBSETS_SETTYPE_SPECIAL",IF(AE324&lt;&gt;"",VLOOKUP(AE324,'ESO zone constants'!$E$2:$L$4999,8,FALSE),""),""),"")</f>
        <v/>
      </c>
      <c r="AH324" s="3" t="str">
        <f>IF(J324&lt;&gt;"LIBSETS_SETTYPE_BATTLEGROUND",IF(J324&lt;&gt;"LIBSETS_SETTYPE_SPECIAL",IF(AI324&lt;&gt;"",VLOOKUP(AI324,'ESO zone constants'!$E$2:$L$4999,8,FALSE),""),""),"")</f>
        <v/>
      </c>
      <c r="AL324" s="3" t="str">
        <f>IF(J324&lt;&gt;"LIBSETS_SETTYPE_BATTLEGROUND",IF(J324&lt;&gt;"LIBSETS_SETTYPE_SPECIAL",IF(AM324&lt;&gt;"",VLOOKUP(AM324,'ESO zone constants'!$E$2:$L$4999,8,FALSE),""),""),"")</f>
        <v/>
      </c>
      <c r="AP324" s="3" t="str">
        <f>IF(J324&lt;&gt;"LIBSETS_SETTYPE_BATTLEGROUND",IF(J324&lt;&gt;"LIBSETS_SETTYPE_SPECIAL",IF(AQ324&lt;&gt;"",VLOOKUP(AQ324,'ESO zone constants'!$E$2:$L$4999,8,FALSE),""),""),"")</f>
        <v/>
      </c>
      <c r="AT324" s="25" t="str">
        <f t="shared" si="28"/>
        <v>[39] = {wayshrines={-1,-1,-1,}, dlcId=DLC_BASE_GAME</v>
      </c>
      <c r="AU324" s="25" t="str">
        <f t="shared" si="29"/>
        <v>, zoneIds={181,181}, veteran=false</v>
      </c>
      <c r="AV324" s="25" t="str">
        <f t="shared" si="26"/>
        <v>, setType=LIBSETS_SETTYPE_CYRODIIL, dropMechanic=LIBSETS_DROP_MECHANIC_MAIL_PVP_REWARDS_FOR_THE_WORTHY},</v>
      </c>
      <c r="AW324" s="25" t="str">
        <f t="shared" si="30"/>
        <v xml:space="preserve"> --Alessian Order / Alessianischer Orden   [Cyrodiil, Cyrodiil]</v>
      </c>
    </row>
    <row r="325" spans="1:49" x14ac:dyDescent="0.25">
      <c r="A325" s="13">
        <v>85</v>
      </c>
      <c r="B325" t="s">
        <v>1539</v>
      </c>
      <c r="C325" t="s">
        <v>1541</v>
      </c>
      <c r="D325" t="s">
        <v>1540</v>
      </c>
      <c r="G325" s="3">
        <f t="shared" si="31"/>
        <v>85</v>
      </c>
      <c r="J325" s="8" t="s">
        <v>4248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V325" s="43" t="s">
        <v>4354</v>
      </c>
      <c r="W325" s="3" t="str">
        <f>IF(V325&lt;&gt;"",VLOOKUP(V325,'LibSets constants'!$I$2:$L$999,3,FALSE),"")</f>
        <v>Rewards for the worthy (Cyrodiil/Battleground mail)</v>
      </c>
      <c r="X325" s="3" t="str">
        <f>IF(V325&lt;&gt;"",VLOOKUP(V325,'LibSets constants'!$I$2:$L$999,4,FALSE),"")</f>
        <v>Gerechter Lohn (Cyrodiil/Schlachtfeld Mail)</v>
      </c>
      <c r="Y325" s="3">
        <f>IF(J325&lt;&gt;"LIBSETS_SETTYPE_BATTLEGROUND",IF(J325&lt;&gt;"LIBSETS_SETTYPE_SPECIAL",IF(Z325&lt;&gt;"",VLOOKUP(Z325,'ESO zone constants'!$E$2:$L$4999,8,FALSE),""),""),"")</f>
        <v>181</v>
      </c>
      <c r="Z325" t="s">
        <v>170</v>
      </c>
      <c r="AA325" s="43" t="s">
        <v>4344</v>
      </c>
      <c r="AB325" s="3" t="str">
        <f>IF(AA325&lt;&gt;"",VLOOKUP(AA325,'LibSets constants'!$I$2:$L$999,3,FALSE),"")</f>
        <v>City Erntefurt (quartermaster)</v>
      </c>
      <c r="AC325" s="3" t="str">
        <f>IF(AA325&lt;&gt;"",VLOOKUP(AA325,'LibSets constants'!$I$2:$L$999,4,FALSE),"")</f>
        <v>Stadt Erntefurt (Quartiermeister)</v>
      </c>
      <c r="AD325" s="3" t="str">
        <f>IF(J325&lt;&gt;"LIBSETS_SETTYPE_BATTLEGROUND",IF(J325&lt;&gt;"LIBSETS_SETTYPE_SPECIAL",IF(AE325&lt;&gt;"",VLOOKUP(AE325,'ESO zone constants'!$E$2:$L$4999,8,FALSE),""),""),"")</f>
        <v/>
      </c>
      <c r="AH325" s="3" t="str">
        <f>IF(J325&lt;&gt;"LIBSETS_SETTYPE_BATTLEGROUND",IF(J325&lt;&gt;"LIBSETS_SETTYPE_SPECIAL",IF(AI325&lt;&gt;"",VLOOKUP(AI325,'ESO zone constants'!$E$2:$L$4999,8,FALSE),""),""),"")</f>
        <v/>
      </c>
      <c r="AL325" s="3" t="str">
        <f>IF(J325&lt;&gt;"LIBSETS_SETTYPE_BATTLEGROUND",IF(J325&lt;&gt;"LIBSETS_SETTYPE_SPECIAL",IF(AM325&lt;&gt;"",VLOOKUP(AM325,'ESO zone constants'!$E$2:$L$4999,8,FALSE),""),""),"")</f>
        <v/>
      </c>
      <c r="AP325" s="3" t="str">
        <f>IF(J325&lt;&gt;"LIBSETS_SETTYPE_BATTLEGROUND",IF(J325&lt;&gt;"LIBSETS_SETTYPE_SPECIAL",IF(AQ325&lt;&gt;"",VLOOKUP(AQ325,'ESO zone constants'!$E$2:$L$4999,8,FALSE),""),""),"")</f>
        <v/>
      </c>
      <c r="AT325" s="25" t="str">
        <f t="shared" si="28"/>
        <v>[85] = {wayshrines={-1,-1,-1,}, dlcId=DLC_BASE_GAME</v>
      </c>
      <c r="AU325" s="25" t="str">
        <f t="shared" si="29"/>
        <v>, zoneIds={181,181}, veteran=false</v>
      </c>
      <c r="AV325" s="25" t="str">
        <f t="shared" si="26"/>
        <v>, setType=LIBSETS_SETTYPE_CYRODIIL, dropMechanic=LIBSETS_DROP_MECHANIC_MAIL_PVP_REWARDS_FOR_THE_WORTHY},</v>
      </c>
      <c r="AW325" s="25" t="str">
        <f t="shared" si="30"/>
        <v xml:space="preserve"> --Almalexia's Mercy / Almalexias Gnade   [Cyrodiil, Cyrodiil]</v>
      </c>
    </row>
    <row r="326" spans="1:49" x14ac:dyDescent="0.25">
      <c r="A326" s="13">
        <v>131</v>
      </c>
      <c r="B326" t="s">
        <v>1672</v>
      </c>
      <c r="C326" t="s">
        <v>1674</v>
      </c>
      <c r="D326" t="s">
        <v>1673</v>
      </c>
      <c r="G326" s="3">
        <f t="shared" si="31"/>
        <v>131</v>
      </c>
      <c r="J326" s="8" t="s">
        <v>4248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V326" s="43" t="s">
        <v>4354</v>
      </c>
      <c r="W326" s="3" t="str">
        <f>IF(V326&lt;&gt;"",VLOOKUP(V326,'LibSets constants'!$I$2:$L$999,3,FALSE),"")</f>
        <v>Rewards for the worthy (Cyrodiil/Battleground mail)</v>
      </c>
      <c r="X326" s="3" t="str">
        <f>IF(V326&lt;&gt;"",VLOOKUP(V326,'LibSets constants'!$I$2:$L$999,4,FALSE),"")</f>
        <v>Gerechter Lohn (Cyrodiil/Schlachtfeld Mail)</v>
      </c>
      <c r="Y326" s="3">
        <f>IF(J326&lt;&gt;"LIBSETS_SETTYPE_BATTLEGROUND",IF(J326&lt;&gt;"LIBSETS_SETTYPE_SPECIAL",IF(Z326&lt;&gt;"",VLOOKUP(Z326,'ESO zone constants'!$E$2:$L$4999,8,FALSE),""),""),"")</f>
        <v>181</v>
      </c>
      <c r="Z326" t="s">
        <v>170</v>
      </c>
      <c r="AA326" s="43" t="s">
        <v>4347</v>
      </c>
      <c r="AB326" s="3" t="str">
        <f>IF(AA326&lt;&gt;"",VLOOKUP(AA326,'LibSets constants'!$I$2:$L$999,3,FALSE),"")</f>
        <v>City Vlastarus (quartermaster)</v>
      </c>
      <c r="AC326" s="3" t="str">
        <f>IF(AA326&lt;&gt;"",VLOOKUP(AA326,'LibSets constants'!$I$2:$L$999,4,FALSE),"")</f>
        <v>Stadt Vlastarus (Quartiermeister)</v>
      </c>
      <c r="AD326" s="3" t="str">
        <f>IF(J326&lt;&gt;"LIBSETS_SETTYPE_BATTLEGROUND",IF(J326&lt;&gt;"LIBSETS_SETTYPE_SPECIAL",IF(AE326&lt;&gt;"",VLOOKUP(AE326,'ESO zone constants'!$E$2:$L$4999,8,FALSE),""),""),"")</f>
        <v/>
      </c>
      <c r="AH326" s="3" t="str">
        <f>IF(J326&lt;&gt;"LIBSETS_SETTYPE_BATTLEGROUND",IF(J326&lt;&gt;"LIBSETS_SETTYPE_SPECIAL",IF(AI326&lt;&gt;"",VLOOKUP(AI326,'ESO zone constants'!$E$2:$L$4999,8,FALSE),""),""),"")</f>
        <v/>
      </c>
      <c r="AL326" s="3" t="str">
        <f>IF(J326&lt;&gt;"LIBSETS_SETTYPE_BATTLEGROUND",IF(J326&lt;&gt;"LIBSETS_SETTYPE_SPECIAL",IF(AM326&lt;&gt;"",VLOOKUP(AM326,'ESO zone constants'!$E$2:$L$4999,8,FALSE),""),""),"")</f>
        <v/>
      </c>
      <c r="AP326" s="3" t="str">
        <f>IF(J326&lt;&gt;"LIBSETS_SETTYPE_BATTLEGROUND",IF(J326&lt;&gt;"LIBSETS_SETTYPE_SPECIAL",IF(AQ326&lt;&gt;"",VLOOKUP(AQ326,'ESO zone constants'!$E$2:$L$4999,8,FALSE),""),""),"")</f>
        <v/>
      </c>
      <c r="AT326" s="25" t="str">
        <f t="shared" si="28"/>
        <v>[131] = {wayshrines={-1,-1,-1,}, dlcId=DLC_BASE_GAME</v>
      </c>
      <c r="AU326" s="25" t="str">
        <f t="shared" si="29"/>
        <v>, zoneIds={181,181}, veteran=false</v>
      </c>
      <c r="AV326" s="25" t="str">
        <f t="shared" si="26"/>
        <v>, setType=LIBSETS_SETTYPE_CYRODIIL, dropMechanic=LIBSETS_DROP_MECHANIC_MAIL_PVP_REWARDS_FOR_THE_WORTHY},</v>
      </c>
      <c r="AW326" s="25" t="str">
        <f t="shared" si="30"/>
        <v xml:space="preserve"> --Bastion of the Heartland / Bastion des Herzlandes   [Cyrodiil, Cyrodiil]</v>
      </c>
    </row>
    <row r="327" spans="1:49" x14ac:dyDescent="0.25">
      <c r="A327" s="13">
        <v>422</v>
      </c>
      <c r="B327" t="s">
        <v>2374</v>
      </c>
      <c r="C327" t="s">
        <v>2376</v>
      </c>
      <c r="D327" t="s">
        <v>2375</v>
      </c>
      <c r="G327" s="3">
        <f t="shared" si="31"/>
        <v>422</v>
      </c>
      <c r="J327" s="8" t="s">
        <v>4248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V327" s="43" t="s">
        <v>4354</v>
      </c>
      <c r="W327" s="3" t="str">
        <f>IF(V327&lt;&gt;"",VLOOKUP(V327,'LibSets constants'!$I$2:$L$999,3,FALSE),"")</f>
        <v>Rewards for the worthy (Cyrodiil/Battleground mail)</v>
      </c>
      <c r="X327" s="3" t="str">
        <f>IF(V327&lt;&gt;"",VLOOKUP(V327,'LibSets constants'!$I$2:$L$999,4,FALSE),"")</f>
        <v>Gerechter Lohn (Cyrodiil/Schlachtfeld Mail)</v>
      </c>
      <c r="Y327" s="3" t="str">
        <f>IF(J327&lt;&gt;"LIBSETS_SETTYPE_BATTLEGROUND",IF(J327&lt;&gt;"LIBSETS_SETTYPE_SPECIAL",IF(Z327&lt;&gt;"",VLOOKUP(Z327,'ESO zone constants'!$E$2:$L$4999,8,FALSE),""),""),"")</f>
        <v/>
      </c>
      <c r="AB327" s="3" t="str">
        <f>IF(AA327&lt;&gt;"",VLOOKUP(AA327,'LibSets constants'!$I$2:$L$999,3,FALSE),"")</f>
        <v/>
      </c>
      <c r="AC327" s="3" t="str">
        <f>IF(AA327&lt;&gt;"",VLOOKUP(AA327,'LibSets constants'!$I$2:$L$999,4,FALSE),"")</f>
        <v/>
      </c>
      <c r="AD327" s="3" t="str">
        <f>IF(J327&lt;&gt;"LIBSETS_SETTYPE_BATTLEGROUND",IF(J327&lt;&gt;"LIBSETS_SETTYPE_SPECIAL",IF(AE327&lt;&gt;"",VLOOKUP(AE327,'ESO zone constants'!$E$2:$L$4999,8,FALSE),""),""),"")</f>
        <v/>
      </c>
      <c r="AH327" s="3" t="str">
        <f>IF(J327&lt;&gt;"LIBSETS_SETTYPE_BATTLEGROUND",IF(J327&lt;&gt;"LIBSETS_SETTYPE_SPECIAL",IF(AI327&lt;&gt;"",VLOOKUP(AI327,'ESO zone constants'!$E$2:$L$4999,8,FALSE),""),""),"")</f>
        <v/>
      </c>
      <c r="AL327" s="3" t="str">
        <f>IF(J327&lt;&gt;"LIBSETS_SETTYPE_BATTLEGROUND",IF(J327&lt;&gt;"LIBSETS_SETTYPE_SPECIAL",IF(AM327&lt;&gt;"",VLOOKUP(AM327,'ESO zone constants'!$E$2:$L$4999,8,FALSE),""),""),"")</f>
        <v/>
      </c>
      <c r="AP327" s="3" t="str">
        <f>IF(J327&lt;&gt;"LIBSETS_SETTYPE_BATTLEGROUND",IF(J327&lt;&gt;"LIBSETS_SETTYPE_SPECIAL",IF(AQ327&lt;&gt;"",VLOOKUP(AQ327,'ESO zone constants'!$E$2:$L$4999,8,FALSE),""),""),"")</f>
        <v/>
      </c>
      <c r="AT327" s="25" t="str">
        <f t="shared" si="28"/>
        <v>[422] = {wayshrines={-1,-1,-1,}, dlcId=DLC_BASE_GAME</v>
      </c>
      <c r="AU327" s="25" t="str">
        <f t="shared" si="29"/>
        <v>, zoneIds={181}, veteran=false</v>
      </c>
      <c r="AV327" s="25" t="str">
        <f t="shared" si="26"/>
        <v>, setType=LIBSETS_SETTYPE_CYRODIIL, dropMechanic=LIBSETS_DROP_MECHANIC_MAIL_PVP_REWARDS_FOR_THE_WORTHY},</v>
      </c>
      <c r="AW327" s="25" t="str">
        <f t="shared" si="30"/>
        <v xml:space="preserve"> --Battalion Defender / Bataillonsverteidiger   [Cyrodiil]</v>
      </c>
    </row>
    <row r="328" spans="1:49" x14ac:dyDescent="0.25">
      <c r="A328" s="13">
        <v>419</v>
      </c>
      <c r="B328" t="s">
        <v>2365</v>
      </c>
      <c r="C328" t="s">
        <v>2367</v>
      </c>
      <c r="D328" t="s">
        <v>2366</v>
      </c>
      <c r="G328" s="3">
        <f t="shared" si="31"/>
        <v>419</v>
      </c>
      <c r="J328" s="8" t="s">
        <v>4248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V328" s="43" t="s">
        <v>4354</v>
      </c>
      <c r="W328" s="3" t="str">
        <f>IF(V328&lt;&gt;"",VLOOKUP(V328,'LibSets constants'!$I$2:$L$999,3,FALSE),"")</f>
        <v>Rewards for the worthy (Cyrodiil/Battleground mail)</v>
      </c>
      <c r="X328" s="3" t="str">
        <f>IF(V328&lt;&gt;"",VLOOKUP(V328,'LibSets constants'!$I$2:$L$999,4,FALSE),"")</f>
        <v>Gerechter Lohn (Cyrodiil/Schlachtfeld Mail)</v>
      </c>
      <c r="Y328" s="3" t="str">
        <f>IF(J328&lt;&gt;"LIBSETS_SETTYPE_BATTLEGROUND",IF(J328&lt;&gt;"LIBSETS_SETTYPE_SPECIAL",IF(Z328&lt;&gt;"",VLOOKUP(Z328,'ESO zone constants'!$E$2:$L$4999,8,FALSE),""),""),"")</f>
        <v/>
      </c>
      <c r="AB328" s="3" t="str">
        <f>IF(AA328&lt;&gt;"",VLOOKUP(AA328,'LibSets constants'!$I$2:$L$999,3,FALSE),"")</f>
        <v/>
      </c>
      <c r="AC328" s="3" t="str">
        <f>IF(AA328&lt;&gt;"",VLOOKUP(AA328,'LibSets constants'!$I$2:$L$999,4,FALSE),"")</f>
        <v/>
      </c>
      <c r="AD328" s="3" t="str">
        <f>IF(J328&lt;&gt;"LIBSETS_SETTYPE_BATTLEGROUND",IF(J328&lt;&gt;"LIBSETS_SETTYPE_SPECIAL",IF(AE328&lt;&gt;"",VLOOKUP(AE328,'ESO zone constants'!$E$2:$L$4999,8,FALSE),""),""),"")</f>
        <v/>
      </c>
      <c r="AH328" s="3" t="str">
        <f>IF(J328&lt;&gt;"LIBSETS_SETTYPE_BATTLEGROUND",IF(J328&lt;&gt;"LIBSETS_SETTYPE_SPECIAL",IF(AI328&lt;&gt;"",VLOOKUP(AI328,'ESO zone constants'!$E$2:$L$4999,8,FALSE),""),""),"")</f>
        <v/>
      </c>
      <c r="AL328" s="3" t="str">
        <f>IF(J328&lt;&gt;"LIBSETS_SETTYPE_BATTLEGROUND",IF(J328&lt;&gt;"LIBSETS_SETTYPE_SPECIAL",IF(AM328&lt;&gt;"",VLOOKUP(AM328,'ESO zone constants'!$E$2:$L$4999,8,FALSE),""),""),"")</f>
        <v/>
      </c>
      <c r="AP328" s="3" t="str">
        <f>IF(J328&lt;&gt;"LIBSETS_SETTYPE_BATTLEGROUND",IF(J328&lt;&gt;"LIBSETS_SETTYPE_SPECIAL",IF(AQ328&lt;&gt;"",VLOOKUP(AQ328,'ESO zone constants'!$E$2:$L$4999,8,FALSE),""),""),"")</f>
        <v/>
      </c>
      <c r="AT328" s="25" t="str">
        <f t="shared" si="28"/>
        <v>[419] = {wayshrines={-1,-1,-1,}, dlcId=DLC_BASE_GAME</v>
      </c>
      <c r="AU328" s="25" t="str">
        <f t="shared" si="29"/>
        <v>, zoneIds={181}, veteran=false</v>
      </c>
      <c r="AV328" s="25" t="str">
        <f t="shared" si="26"/>
        <v>, setType=LIBSETS_SETTYPE_CYRODIIL, dropMechanic=LIBSETS_DROP_MECHANIC_MAIL_PVP_REWARDS_FOR_THE_WORTHY},</v>
      </c>
      <c r="AW328" s="25" t="str">
        <f t="shared" si="30"/>
        <v xml:space="preserve"> --Battlefield Acrobat / Schlachtfeldakrobat   [Cyrodiil]</v>
      </c>
    </row>
    <row r="329" spans="1:49" x14ac:dyDescent="0.25">
      <c r="A329" s="13">
        <v>52</v>
      </c>
      <c r="B329" t="s">
        <v>1440</v>
      </c>
      <c r="C329" t="s">
        <v>1442</v>
      </c>
      <c r="D329" t="s">
        <v>1441</v>
      </c>
      <c r="G329" s="3">
        <f t="shared" si="31"/>
        <v>52</v>
      </c>
      <c r="J329" s="8" t="s">
        <v>4248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V329" s="43" t="s">
        <v>4354</v>
      </c>
      <c r="W329" s="3" t="str">
        <f>IF(V329&lt;&gt;"",VLOOKUP(V329,'LibSets constants'!$I$2:$L$999,3,FALSE),"")</f>
        <v>Rewards for the worthy (Cyrodiil/Battleground mail)</v>
      </c>
      <c r="X329" s="3" t="str">
        <f>IF(V329&lt;&gt;"",VLOOKUP(V329,'LibSets constants'!$I$2:$L$999,4,FALSE),"")</f>
        <v>Gerechter Lohn (Cyrodiil/Schlachtfeld Mail)</v>
      </c>
      <c r="Y329" s="3">
        <f>IF(J329&lt;&gt;"LIBSETS_SETTYPE_BATTLEGROUND",IF(J329&lt;&gt;"LIBSETS_SETTYPE_SPECIAL",IF(Z329&lt;&gt;"",VLOOKUP(Z329,'ESO zone constants'!$E$2:$L$4999,8,FALSE),""),""),"")</f>
        <v>181</v>
      </c>
      <c r="Z329" t="s">
        <v>170</v>
      </c>
      <c r="AA329" s="43" t="s">
        <v>4347</v>
      </c>
      <c r="AB329" s="3" t="str">
        <f>IF(AA329&lt;&gt;"",VLOOKUP(AA329,'LibSets constants'!$I$2:$L$999,3,FALSE),"")</f>
        <v>City Vlastarus (quartermaster)</v>
      </c>
      <c r="AC329" s="3" t="str">
        <f>IF(AA329&lt;&gt;"",VLOOKUP(AA329,'LibSets constants'!$I$2:$L$999,4,FALSE),"")</f>
        <v>Stadt Vlastarus (Quartiermeister)</v>
      </c>
      <c r="AD329" s="3" t="str">
        <f>IF(J329&lt;&gt;"LIBSETS_SETTYPE_BATTLEGROUND",IF(J329&lt;&gt;"LIBSETS_SETTYPE_SPECIAL",IF(AE329&lt;&gt;"",VLOOKUP(AE329,'ESO zone constants'!$E$2:$L$4999,8,FALSE),""),""),"")</f>
        <v/>
      </c>
      <c r="AH329" s="3" t="str">
        <f>IF(J329&lt;&gt;"LIBSETS_SETTYPE_BATTLEGROUND",IF(J329&lt;&gt;"LIBSETS_SETTYPE_SPECIAL",IF(AI329&lt;&gt;"",VLOOKUP(AI329,'ESO zone constants'!$E$2:$L$4999,8,FALSE),""),""),"")</f>
        <v/>
      </c>
      <c r="AL329" s="3" t="str">
        <f>IF(J329&lt;&gt;"LIBSETS_SETTYPE_BATTLEGROUND",IF(J329&lt;&gt;"LIBSETS_SETTYPE_SPECIAL",IF(AM329&lt;&gt;"",VLOOKUP(AM329,'ESO zone constants'!$E$2:$L$4999,8,FALSE),""),""),"")</f>
        <v/>
      </c>
      <c r="AP329" s="3" t="str">
        <f>IF(J329&lt;&gt;"LIBSETS_SETTYPE_BATTLEGROUND",IF(J329&lt;&gt;"LIBSETS_SETTYPE_SPECIAL",IF(AQ329&lt;&gt;"",VLOOKUP(AQ329,'ESO zone constants'!$E$2:$L$4999,8,FALSE),""),""),"")</f>
        <v/>
      </c>
      <c r="AT329" s="25" t="str">
        <f t="shared" si="28"/>
        <v>[52] = {wayshrines={-1,-1,-1,}, dlcId=DLC_BASE_GAME</v>
      </c>
      <c r="AU329" s="25" t="str">
        <f t="shared" si="29"/>
        <v>, zoneIds={181,181}, veteran=false</v>
      </c>
      <c r="AV329" s="25" t="str">
        <f t="shared" si="26"/>
        <v>, setType=LIBSETS_SETTYPE_CYRODIIL, dropMechanic=LIBSETS_DROP_MECHANIC_MAIL_PVP_REWARDS_FOR_THE_WORTHY},</v>
      </c>
      <c r="AW329" s="25" t="str">
        <f t="shared" si="30"/>
        <v xml:space="preserve"> --Beckoning Steel / Klingender Stahl   [Cyrodiil, Cyrodiil]</v>
      </c>
    </row>
    <row r="330" spans="1:49" x14ac:dyDescent="0.25">
      <c r="A330" s="13">
        <v>128</v>
      </c>
      <c r="B330" t="s">
        <v>1663</v>
      </c>
      <c r="C330" t="s">
        <v>1665</v>
      </c>
      <c r="D330" t="s">
        <v>1664</v>
      </c>
      <c r="G330" s="3">
        <f t="shared" si="31"/>
        <v>128</v>
      </c>
      <c r="I330" t="s">
        <v>4197</v>
      </c>
      <c r="J330" s="8" t="s">
        <v>4248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V330" s="43" t="s">
        <v>4354</v>
      </c>
      <c r="W330" s="3" t="str">
        <f>IF(V330&lt;&gt;"",VLOOKUP(V330,'LibSets constants'!$I$2:$L$999,3,FALSE),"")</f>
        <v>Rewards for the worthy (Cyrodiil/Battleground mail)</v>
      </c>
      <c r="X330" s="3" t="str">
        <f>IF(V330&lt;&gt;"",VLOOKUP(V330,'LibSets constants'!$I$2:$L$999,4,FALSE),"")</f>
        <v>Gerechter Lohn (Cyrodiil/Schlachtfeld Mail)</v>
      </c>
      <c r="Y330" s="3" t="str">
        <f>IF(J330&lt;&gt;"LIBSETS_SETTYPE_BATTLEGROUND",IF(J330&lt;&gt;"LIBSETS_SETTYPE_SPECIAL",IF(Z330&lt;&gt;"",VLOOKUP(Z330,'ESO zone constants'!$E$2:$L$4999,8,FALSE),""),""),"")</f>
        <v/>
      </c>
      <c r="AB330" s="3" t="str">
        <f>IF(AA330&lt;&gt;"",VLOOKUP(AA330,'LibSets constants'!$I$2:$L$999,3,FALSE),"")</f>
        <v/>
      </c>
      <c r="AC330" s="3" t="str">
        <f>IF(AA330&lt;&gt;"",VLOOKUP(AA330,'LibSets constants'!$I$2:$L$999,4,FALSE),"")</f>
        <v/>
      </c>
      <c r="AD330" s="3" t="str">
        <f>IF(J330&lt;&gt;"LIBSETS_SETTYPE_BATTLEGROUND",IF(J330&lt;&gt;"LIBSETS_SETTYPE_SPECIAL",IF(AE330&lt;&gt;"",VLOOKUP(AE330,'ESO zone constants'!$E$2:$L$4999,8,FALSE),""),""),"")</f>
        <v/>
      </c>
      <c r="AH330" s="3" t="str">
        <f>IF(J330&lt;&gt;"LIBSETS_SETTYPE_BATTLEGROUND",IF(J330&lt;&gt;"LIBSETS_SETTYPE_SPECIAL",IF(AI330&lt;&gt;"",VLOOKUP(AI330,'ESO zone constants'!$E$2:$L$4999,8,FALSE),""),""),"")</f>
        <v/>
      </c>
      <c r="AL330" s="3" t="str">
        <f>IF(J330&lt;&gt;"LIBSETS_SETTYPE_BATTLEGROUND",IF(J330&lt;&gt;"LIBSETS_SETTYPE_SPECIAL",IF(AM330&lt;&gt;"",VLOOKUP(AM330,'ESO zone constants'!$E$2:$L$4999,8,FALSE),""),""),"")</f>
        <v/>
      </c>
      <c r="AP330" s="3" t="str">
        <f>IF(J330&lt;&gt;"LIBSETS_SETTYPE_BATTLEGROUND",IF(J330&lt;&gt;"LIBSETS_SETTYPE_SPECIAL",IF(AQ330&lt;&gt;"",VLOOKUP(AQ330,'ESO zone constants'!$E$2:$L$4999,8,FALSE),""),""),"")</f>
        <v/>
      </c>
      <c r="AT330" s="25" t="str">
        <f t="shared" si="28"/>
        <v>[128] = {wayshrines={-1,-1,-1,}, dlcId=DLC_BASE_GAME</v>
      </c>
      <c r="AU330" s="25" t="str">
        <f t="shared" si="29"/>
        <v>, zoneIds={181}, veteran=false</v>
      </c>
      <c r="AV330" s="25" t="str">
        <f t="shared" si="26"/>
        <v>, setType=LIBSETS_SETTYPE_CYRODIIL, dropMechanic=LIBSETS_DROP_MECHANIC_MAIL_PVP_REWARDS_FOR_THE_WORTHY},</v>
      </c>
      <c r="AW330" s="25" t="str">
        <f t="shared" si="30"/>
        <v xml:space="preserve"> --Blessing of the Potentates / Segen des Potentaten   [Cyrodiil]</v>
      </c>
    </row>
    <row r="331" spans="1:49" x14ac:dyDescent="0.25">
      <c r="A331" s="13">
        <v>133</v>
      </c>
      <c r="B331" t="s">
        <v>1678</v>
      </c>
      <c r="C331" t="s">
        <v>1680</v>
      </c>
      <c r="D331" t="s">
        <v>1679</v>
      </c>
      <c r="G331" s="3">
        <f t="shared" si="31"/>
        <v>133</v>
      </c>
      <c r="J331" s="8" t="s">
        <v>4248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V331" s="43" t="s">
        <v>4354</v>
      </c>
      <c r="W331" s="3" t="str">
        <f>IF(V331&lt;&gt;"",VLOOKUP(V331,'LibSets constants'!$I$2:$L$999,3,FALSE),"")</f>
        <v>Rewards for the worthy (Cyrodiil/Battleground mail)</v>
      </c>
      <c r="X331" s="3" t="str">
        <f>IF(V331&lt;&gt;"",VLOOKUP(V331,'LibSets constants'!$I$2:$L$999,4,FALSE),"")</f>
        <v>Gerechter Lohn (Cyrodiil/Schlachtfeld Mail)</v>
      </c>
      <c r="Y331" s="3">
        <f>IF(J331&lt;&gt;"LIBSETS_SETTYPE_BATTLEGROUND",IF(J331&lt;&gt;"LIBSETS_SETTYPE_SPECIAL",IF(Z331&lt;&gt;"",VLOOKUP(Z331,'ESO zone constants'!$E$2:$L$4999,8,FALSE),""),""),"")</f>
        <v>181</v>
      </c>
      <c r="Z331" t="s">
        <v>170</v>
      </c>
      <c r="AA331" s="43" t="s">
        <v>4344</v>
      </c>
      <c r="AB331" s="3" t="str">
        <f>IF(AA331&lt;&gt;"",VLOOKUP(AA331,'LibSets constants'!$I$2:$L$999,3,FALSE),"")</f>
        <v>City Erntefurt (quartermaster)</v>
      </c>
      <c r="AC331" s="3" t="str">
        <f>IF(AA331&lt;&gt;"",VLOOKUP(AA331,'LibSets constants'!$I$2:$L$999,4,FALSE),"")</f>
        <v>Stadt Erntefurt (Quartiermeister)</v>
      </c>
      <c r="AD331" s="3" t="str">
        <f>IF(J331&lt;&gt;"LIBSETS_SETTYPE_BATTLEGROUND",IF(J331&lt;&gt;"LIBSETS_SETTYPE_SPECIAL",IF(AE331&lt;&gt;"",VLOOKUP(AE331,'ESO zone constants'!$E$2:$L$4999,8,FALSE),""),""),"")</f>
        <v/>
      </c>
      <c r="AH331" s="3" t="str">
        <f>IF(J331&lt;&gt;"LIBSETS_SETTYPE_BATTLEGROUND",IF(J331&lt;&gt;"LIBSETS_SETTYPE_SPECIAL",IF(AI331&lt;&gt;"",VLOOKUP(AI331,'ESO zone constants'!$E$2:$L$4999,8,FALSE),""),""),"")</f>
        <v/>
      </c>
      <c r="AL331" s="3" t="str">
        <f>IF(J331&lt;&gt;"LIBSETS_SETTYPE_BATTLEGROUND",IF(J331&lt;&gt;"LIBSETS_SETTYPE_SPECIAL",IF(AM331&lt;&gt;"",VLOOKUP(AM331,'ESO zone constants'!$E$2:$L$4999,8,FALSE),""),""),"")</f>
        <v/>
      </c>
      <c r="AP331" s="3" t="str">
        <f>IF(J331&lt;&gt;"LIBSETS_SETTYPE_BATTLEGROUND",IF(J331&lt;&gt;"LIBSETS_SETTYPE_SPECIAL",IF(AQ331&lt;&gt;"",VLOOKUP(AQ331,'ESO zone constants'!$E$2:$L$4999,8,FALSE),""),""),"")</f>
        <v/>
      </c>
      <c r="AT331" s="25" t="str">
        <f t="shared" si="28"/>
        <v>[133] = {wayshrines={-1,-1,-1,}, dlcId=DLC_BASE_GAME</v>
      </c>
      <c r="AU331" s="25" t="str">
        <f t="shared" si="29"/>
        <v>, zoneIds={181,181}, veteran=false</v>
      </c>
      <c r="AV331" s="25" t="str">
        <f t="shared" si="26"/>
        <v>, setType=LIBSETS_SETTYPE_CYRODIIL, dropMechanic=LIBSETS_DROP_MECHANIC_MAIL_PVP_REWARDS_FOR_THE_WORTHY},</v>
      </c>
      <c r="AW331" s="25" t="str">
        <f t="shared" si="30"/>
        <v xml:space="preserve"> --Buffer of the Swift / Dämpfer des Geschwinden   [Cyrodiil, Cyrodiil]</v>
      </c>
    </row>
    <row r="332" spans="1:49" x14ac:dyDescent="0.25">
      <c r="A332" s="13">
        <v>113</v>
      </c>
      <c r="B332" t="s">
        <v>1622</v>
      </c>
      <c r="C332" t="s">
        <v>1624</v>
      </c>
      <c r="D332" t="s">
        <v>1623</v>
      </c>
      <c r="G332" s="3">
        <f t="shared" si="31"/>
        <v>113</v>
      </c>
      <c r="J332" s="8" t="s">
        <v>4248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V332" s="43" t="s">
        <v>4354</v>
      </c>
      <c r="W332" s="3" t="str">
        <f>IF(V332&lt;&gt;"",VLOOKUP(V332,'LibSets constants'!$I$2:$L$999,3,FALSE),"")</f>
        <v>Rewards for the worthy (Cyrodiil/Battleground mail)</v>
      </c>
      <c r="X332" s="3" t="str">
        <f>IF(V332&lt;&gt;"",VLOOKUP(V332,'LibSets constants'!$I$2:$L$999,4,FALSE),"")</f>
        <v>Gerechter Lohn (Cyrodiil/Schlachtfeld Mail)</v>
      </c>
      <c r="Y332" s="3">
        <f>IF(J332&lt;&gt;"LIBSETS_SETTYPE_BATTLEGROUND",IF(J332&lt;&gt;"LIBSETS_SETTYPE_SPECIAL",IF(Z332&lt;&gt;"",VLOOKUP(Z332,'ESO zone constants'!$E$2:$L$4999,8,FALSE),""),""),"")</f>
        <v>181</v>
      </c>
      <c r="Z332" t="s">
        <v>170</v>
      </c>
      <c r="AA332" s="43" t="s">
        <v>4347</v>
      </c>
      <c r="AB332" s="3" t="str">
        <f>IF(AA332&lt;&gt;"",VLOOKUP(AA332,'LibSets constants'!$I$2:$L$999,3,FALSE),"")</f>
        <v>City Vlastarus (quartermaster)</v>
      </c>
      <c r="AC332" s="3" t="str">
        <f>IF(AA332&lt;&gt;"",VLOOKUP(AA332,'LibSets constants'!$I$2:$L$999,4,FALSE),"")</f>
        <v>Stadt Vlastarus (Quartiermeister)</v>
      </c>
      <c r="AD332" s="3" t="str">
        <f>IF(J332&lt;&gt;"LIBSETS_SETTYPE_BATTLEGROUND",IF(J332&lt;&gt;"LIBSETS_SETTYPE_SPECIAL",IF(AE332&lt;&gt;"",VLOOKUP(AE332,'ESO zone constants'!$E$2:$L$4999,8,FALSE),""),""),"")</f>
        <v/>
      </c>
      <c r="AH332" s="3" t="str">
        <f>IF(J332&lt;&gt;"LIBSETS_SETTYPE_BATTLEGROUND",IF(J332&lt;&gt;"LIBSETS_SETTYPE_SPECIAL",IF(AI332&lt;&gt;"",VLOOKUP(AI332,'ESO zone constants'!$E$2:$L$4999,8,FALSE),""),""),"")</f>
        <v/>
      </c>
      <c r="AL332" s="3" t="str">
        <f>IF(J332&lt;&gt;"LIBSETS_SETTYPE_BATTLEGROUND",IF(J332&lt;&gt;"LIBSETS_SETTYPE_SPECIAL",IF(AM332&lt;&gt;"",VLOOKUP(AM332,'ESO zone constants'!$E$2:$L$4999,8,FALSE),""),""),"")</f>
        <v/>
      </c>
      <c r="AP332" s="3" t="str">
        <f>IF(J332&lt;&gt;"LIBSETS_SETTYPE_BATTLEGROUND",IF(J332&lt;&gt;"LIBSETS_SETTYPE_SPECIAL",IF(AQ332&lt;&gt;"",VLOOKUP(AQ332,'ESO zone constants'!$E$2:$L$4999,8,FALSE),""),""),"")</f>
        <v/>
      </c>
      <c r="AT332" s="25" t="str">
        <f t="shared" si="28"/>
        <v>[113] = {wayshrines={-1,-1,-1,}, dlcId=DLC_BASE_GAME</v>
      </c>
      <c r="AU332" s="25" t="str">
        <f t="shared" si="29"/>
        <v>, zoneIds={181,181}, veteran=false</v>
      </c>
      <c r="AV332" s="25" t="str">
        <f t="shared" si="26"/>
        <v>, setType=LIBSETS_SETTYPE_CYRODIIL, dropMechanic=LIBSETS_DROP_MECHANIC_MAIL_PVP_REWARDS_FOR_THE_WORTHY},</v>
      </c>
      <c r="AW332" s="25" t="str">
        <f t="shared" si="30"/>
        <v xml:space="preserve"> --Crest of Cyrodiil / Wappen von Cyrodiil   [Cyrodiil, Cyrodiil]</v>
      </c>
    </row>
    <row r="333" spans="1:49" x14ac:dyDescent="0.25">
      <c r="A333" s="13">
        <v>104</v>
      </c>
      <c r="B333" t="s">
        <v>1595</v>
      </c>
      <c r="C333" t="s">
        <v>1597</v>
      </c>
      <c r="D333" t="s">
        <v>1596</v>
      </c>
      <c r="G333" s="3">
        <f t="shared" si="31"/>
        <v>104</v>
      </c>
      <c r="J333" s="8" t="s">
        <v>4248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V333" s="43" t="s">
        <v>4354</v>
      </c>
      <c r="W333" s="3" t="str">
        <f>IF(V333&lt;&gt;"",VLOOKUP(V333,'LibSets constants'!$I$2:$L$999,3,FALSE),"")</f>
        <v>Rewards for the worthy (Cyrodiil/Battleground mail)</v>
      </c>
      <c r="X333" s="3" t="str">
        <f>IF(V333&lt;&gt;"",VLOOKUP(V333,'LibSets constants'!$I$2:$L$999,4,FALSE),"")</f>
        <v>Gerechter Lohn (Cyrodiil/Schlachtfeld Mail)</v>
      </c>
      <c r="Y333" s="3">
        <f>IF(J333&lt;&gt;"LIBSETS_SETTYPE_BATTLEGROUND",IF(J333&lt;&gt;"LIBSETS_SETTYPE_SPECIAL",IF(Z333&lt;&gt;"",VLOOKUP(Z333,'ESO zone constants'!$E$2:$L$4999,8,FALSE),""),""),"")</f>
        <v>181</v>
      </c>
      <c r="Z333" t="s">
        <v>170</v>
      </c>
      <c r="AA333" s="43" t="s">
        <v>4344</v>
      </c>
      <c r="AB333" s="3" t="str">
        <f>IF(AA333&lt;&gt;"",VLOOKUP(AA333,'LibSets constants'!$I$2:$L$999,3,FALSE),"")</f>
        <v>City Erntefurt (quartermaster)</v>
      </c>
      <c r="AC333" s="3" t="str">
        <f>IF(AA333&lt;&gt;"",VLOOKUP(AA333,'LibSets constants'!$I$2:$L$999,4,FALSE),"")</f>
        <v>Stadt Erntefurt (Quartiermeister)</v>
      </c>
      <c r="AD333" s="3" t="str">
        <f>IF(J333&lt;&gt;"LIBSETS_SETTYPE_BATTLEGROUND",IF(J333&lt;&gt;"LIBSETS_SETTYPE_SPECIAL",IF(AE333&lt;&gt;"",VLOOKUP(AE333,'ESO zone constants'!$E$2:$L$4999,8,FALSE),""),""),"")</f>
        <v/>
      </c>
      <c r="AH333" s="3" t="str">
        <f>IF(J333&lt;&gt;"LIBSETS_SETTYPE_BATTLEGROUND",IF(J333&lt;&gt;"LIBSETS_SETTYPE_SPECIAL",IF(AI333&lt;&gt;"",VLOOKUP(AI333,'ESO zone constants'!$E$2:$L$4999,8,FALSE),""),""),"")</f>
        <v/>
      </c>
      <c r="AL333" s="3" t="str">
        <f>IF(J333&lt;&gt;"LIBSETS_SETTYPE_BATTLEGROUND",IF(J333&lt;&gt;"LIBSETS_SETTYPE_SPECIAL",IF(AM333&lt;&gt;"",VLOOKUP(AM333,'ESO zone constants'!$E$2:$L$4999,8,FALSE),""),""),"")</f>
        <v/>
      </c>
      <c r="AP333" s="3" t="str">
        <f>IF(J333&lt;&gt;"LIBSETS_SETTYPE_BATTLEGROUND",IF(J333&lt;&gt;"LIBSETS_SETTYPE_SPECIAL",IF(AQ333&lt;&gt;"",VLOOKUP(AQ333,'ESO zone constants'!$E$2:$L$4999,8,FALSE),""),""),"")</f>
        <v/>
      </c>
      <c r="AT333" s="25" t="str">
        <f t="shared" si="28"/>
        <v>[104] = {wayshrines={-1,-1,-1,}, dlcId=DLC_BASE_GAME</v>
      </c>
      <c r="AU333" s="25" t="str">
        <f>IF(I333&lt;&gt;"Not in the game (anymore)",IF(A333&lt;&gt;"",IF(R333&lt;&gt;"",CONCATENATE(", zoneIds={",R333),"")&amp;IF(Z333&lt;&gt;"",CONCATENATE(",",Z333),"")&amp;IF(AD333&lt;&gt;"",CONCATENATE(",",AD333),"")&amp;IF(AH333&lt;&gt;"",CONCATENATE(",",AH333),"")&amp;IF(AL333&lt;&gt;"",CONCATENATE(",",AL333),"")&amp;IF(AP333&lt;&gt;"",CONCATENATE(",",AP333),"")&amp;IF(R333&lt;&gt;"",CONCATENATE("}",""),"")&amp;IF(OR(L333="true",L333="false",L333&lt;&gt;""), CONCATENATE(", veteran=", L333), ""),""),"")</f>
        <v>, zoneIds={181,Cyrodiil}, veteran=false</v>
      </c>
      <c r="AV333" s="25" t="str">
        <f t="shared" si="26"/>
        <v>, setType=LIBSETS_SETTYPE_CYRODIIL, dropMechanic=LIBSETS_DROP_MECHANIC_MAIL_PVP_REWARDS_FOR_THE_WORTHY},</v>
      </c>
      <c r="AW333" s="25" t="str">
        <f>IF(I333&lt;&gt;"Not in the game (anymore)",IF(C333&lt;&gt;"",CONCATENATE(" --",C333," / ",B333,"   [",IF(S333&lt;&gt;"",S333,""),IF(AA333&lt;&gt;"",", "&amp;AA333,""),IF(AE333&lt;&gt;"",", "&amp;AE333,""),IF(AI333&lt;&gt;"",", "&amp;AI333,""),IF(AM333&lt;&gt;"",", "&amp;AM333,""),IF(AQ333&lt;&gt;"",", "&amp;AQ333,""),"]")),"")</f>
        <v xml:space="preserve"> --Curse Eater / Fluchfresser   [Cyrodiil, LIBSETS_DROP_MECHANIC_CITY_CYRODIIL_ERNTEFURT]</v>
      </c>
    </row>
    <row r="334" spans="1:49" x14ac:dyDescent="0.25">
      <c r="A334" s="13">
        <v>127</v>
      </c>
      <c r="B334" t="s">
        <v>1660</v>
      </c>
      <c r="C334" t="s">
        <v>1662</v>
      </c>
      <c r="D334" t="s">
        <v>1661</v>
      </c>
      <c r="G334" s="3">
        <f t="shared" si="31"/>
        <v>127</v>
      </c>
      <c r="I334" t="s">
        <v>4197</v>
      </c>
      <c r="J334" s="8" t="s">
        <v>4248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V334" s="43" t="s">
        <v>4354</v>
      </c>
      <c r="W334" s="3" t="str">
        <f>IF(V334&lt;&gt;"",VLOOKUP(V334,'LibSets constants'!$I$2:$L$999,3,FALSE),"")</f>
        <v>Rewards for the worthy (Cyrodiil/Battleground mail)</v>
      </c>
      <c r="X334" s="3" t="str">
        <f>IF(V334&lt;&gt;"",VLOOKUP(V334,'LibSets constants'!$I$2:$L$999,4,FALSE),"")</f>
        <v>Gerechter Lohn (Cyrodiil/Schlachtfeld Mail)</v>
      </c>
      <c r="Y334" s="3" t="str">
        <f>IF(J334&lt;&gt;"LIBSETS_SETTYPE_BATTLEGROUND",IF(J334&lt;&gt;"LIBSETS_SETTYPE_SPECIAL",IF(Z334&lt;&gt;"",VLOOKUP(Z334,'ESO zone constants'!$E$2:$L$4999,8,FALSE),""),""),"")</f>
        <v/>
      </c>
      <c r="AB334" s="3" t="str">
        <f>IF(AA334&lt;&gt;"",VLOOKUP(AA334,'LibSets constants'!$I$2:$L$999,3,FALSE),"")</f>
        <v/>
      </c>
      <c r="AC334" s="3" t="str">
        <f>IF(AA334&lt;&gt;"",VLOOKUP(AA334,'LibSets constants'!$I$2:$L$999,4,FALSE),"")</f>
        <v/>
      </c>
      <c r="AD334" s="3" t="str">
        <f>IF(J334&lt;&gt;"LIBSETS_SETTYPE_BATTLEGROUND",IF(J334&lt;&gt;"LIBSETS_SETTYPE_SPECIAL",IF(AE334&lt;&gt;"",VLOOKUP(AE334,'ESO zone constants'!$E$2:$L$4999,8,FALSE),""),""),"")</f>
        <v/>
      </c>
      <c r="AH334" s="3" t="str">
        <f>IF(J334&lt;&gt;"LIBSETS_SETTYPE_BATTLEGROUND",IF(J334&lt;&gt;"LIBSETS_SETTYPE_SPECIAL",IF(AI334&lt;&gt;"",VLOOKUP(AI334,'ESO zone constants'!$E$2:$L$4999,8,FALSE),""),""),"")</f>
        <v/>
      </c>
      <c r="AL334" s="3" t="str">
        <f>IF(J334&lt;&gt;"LIBSETS_SETTYPE_BATTLEGROUND",IF(J334&lt;&gt;"LIBSETS_SETTYPE_SPECIAL",IF(AM334&lt;&gt;"",VLOOKUP(AM334,'ESO zone constants'!$E$2:$L$4999,8,FALSE),""),""),"")</f>
        <v/>
      </c>
      <c r="AP334" s="3" t="str">
        <f>IF(J334&lt;&gt;"LIBSETS_SETTYPE_BATTLEGROUND",IF(J334&lt;&gt;"LIBSETS_SETTYPE_SPECIAL",IF(AQ334&lt;&gt;"",VLOOKUP(AQ334,'ESO zone constants'!$E$2:$L$4999,8,FALSE),""),""),"")</f>
        <v/>
      </c>
      <c r="AT334" s="25" t="str">
        <f t="shared" si="28"/>
        <v>[127] = {wayshrines={-1,-1,-1,}, dlcId=DLC_BASE_GAME</v>
      </c>
      <c r="AU334" s="25" t="str">
        <f t="shared" ref="AU334:AU365" si="32">IF(I334&lt;&gt;"Not in the game (anymore)",IF(A334&lt;&gt;"",IF(R334&lt;&gt;"",CONCATENATE(", zoneIds={",R334),"")&amp;IF(Y334&lt;&gt;"",CONCATENATE(",",Y334),"")&amp;IF(AD334&lt;&gt;"",CONCATENATE(",",AD334),"")&amp;IF(AH334&lt;&gt;"",CONCATENATE(",",AH334),"")&amp;IF(AL334&lt;&gt;"",CONCATENATE(",",AL334),"")&amp;IF(AP334&lt;&gt;"",CONCATENATE(",",AP334),"")&amp;IF(R334&lt;&gt;"",CONCATENATE("}",""),"")&amp;IF(OR(L334="true",L334="false",L334&lt;&gt;""), CONCATENATE(", veteran=", L334), ""),""),"")</f>
        <v>, zoneIds={181}, veteran=false</v>
      </c>
      <c r="AV334" s="25" t="str">
        <f t="shared" si="26"/>
        <v>, setType=LIBSETS_SETTYPE_CYRODIIL, dropMechanic=LIBSETS_DROP_MECHANIC_MAIL_PVP_REWARDS_FOR_THE_WORTHY},</v>
      </c>
      <c r="AW334" s="25" t="str">
        <f t="shared" ref="AW334:AW359" si="33">IF(I334&lt;&gt;"Not in the game (anymore)",IF(C334&lt;&gt;"",CONCATENATE(" --",C334," / ",B334,"   [",IF(S334&lt;&gt;"",S334,""),IF(Z334&lt;&gt;"",", "&amp;Z334,""),IF(AE334&lt;&gt;"",", "&amp;AE334,""),IF(AI334&lt;&gt;"",", "&amp;AI334,""),IF(AM334&lt;&gt;"",", "&amp;AM334,""),IF(AQ334&lt;&gt;"",", "&amp;AQ334,""),"]")),"")</f>
        <v xml:space="preserve"> --Deadly Strike / Tödlicher Stoß   [Cyrodiil]</v>
      </c>
    </row>
    <row r="335" spans="1:49" x14ac:dyDescent="0.25">
      <c r="A335" s="13">
        <v>25</v>
      </c>
      <c r="B335" t="s">
        <v>1371</v>
      </c>
      <c r="C335" t="s">
        <v>1373</v>
      </c>
      <c r="D335" t="s">
        <v>1372</v>
      </c>
      <c r="G335" s="3">
        <f t="shared" si="31"/>
        <v>25</v>
      </c>
      <c r="J335" s="8" t="s">
        <v>4248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V335" s="43" t="s">
        <v>4354</v>
      </c>
      <c r="W335" s="3" t="str">
        <f>IF(V335&lt;&gt;"",VLOOKUP(V335,'LibSets constants'!$I$2:$L$999,3,FALSE),"")</f>
        <v>Rewards for the worthy (Cyrodiil/Battleground mail)</v>
      </c>
      <c r="X335" s="3" t="str">
        <f>IF(V335&lt;&gt;"",VLOOKUP(V335,'LibSets constants'!$I$2:$L$999,4,FALSE),"")</f>
        <v>Gerechter Lohn (Cyrodiil/Schlachtfeld Mail)</v>
      </c>
      <c r="Y335" s="3">
        <f>IF(J335&lt;&gt;"LIBSETS_SETTYPE_BATTLEGROUND",IF(J335&lt;&gt;"LIBSETS_SETTYPE_SPECIAL",IF(Z335&lt;&gt;"",VLOOKUP(Z335,'ESO zone constants'!$E$2:$L$4999,8,FALSE),""),""),"")</f>
        <v>181</v>
      </c>
      <c r="Z335" t="s">
        <v>170</v>
      </c>
      <c r="AA335" s="43" t="s">
        <v>4344</v>
      </c>
      <c r="AB335" s="3" t="str">
        <f>IF(AA335&lt;&gt;"",VLOOKUP(AA335,'LibSets constants'!$I$2:$L$999,3,FALSE),"")</f>
        <v>City Erntefurt (quartermaster)</v>
      </c>
      <c r="AC335" s="3" t="str">
        <f>IF(AA335&lt;&gt;"",VLOOKUP(AA335,'LibSets constants'!$I$2:$L$999,4,FALSE),"")</f>
        <v>Stadt Erntefurt (Quartiermeister)</v>
      </c>
      <c r="AD335" s="3" t="str">
        <f>IF(J335&lt;&gt;"LIBSETS_SETTYPE_BATTLEGROUND",IF(J335&lt;&gt;"LIBSETS_SETTYPE_SPECIAL",IF(AE335&lt;&gt;"",VLOOKUP(AE335,'ESO zone constants'!$E$2:$L$4999,8,FALSE),""),""),"")</f>
        <v/>
      </c>
      <c r="AH335" s="3" t="str">
        <f>IF(J335&lt;&gt;"LIBSETS_SETTYPE_BATTLEGROUND",IF(J335&lt;&gt;"LIBSETS_SETTYPE_SPECIAL",IF(AI335&lt;&gt;"",VLOOKUP(AI335,'ESO zone constants'!$E$2:$L$4999,8,FALSE),""),""),"")</f>
        <v/>
      </c>
      <c r="AL335" s="3" t="str">
        <f>IF(J335&lt;&gt;"LIBSETS_SETTYPE_BATTLEGROUND",IF(J335&lt;&gt;"LIBSETS_SETTYPE_SPECIAL",IF(AM335&lt;&gt;"",VLOOKUP(AM335,'ESO zone constants'!$E$2:$L$4999,8,FALSE),""),""),"")</f>
        <v/>
      </c>
      <c r="AP335" s="3" t="str">
        <f>IF(J335&lt;&gt;"LIBSETS_SETTYPE_BATTLEGROUND",IF(J335&lt;&gt;"LIBSETS_SETTYPE_SPECIAL",IF(AQ335&lt;&gt;"",VLOOKUP(AQ335,'ESO zone constants'!$E$2:$L$4999,8,FALSE),""),""),"")</f>
        <v/>
      </c>
      <c r="AT335" s="25" t="str">
        <f t="shared" si="28"/>
        <v>[25] = {wayshrines={-1,-1,-1,}, dlcId=DLC_BASE_GAME</v>
      </c>
      <c r="AU335" s="25" t="str">
        <f t="shared" si="32"/>
        <v>, zoneIds={181,181}, veteran=false</v>
      </c>
      <c r="AV335" s="25" t="str">
        <f t="shared" ref="AV335:AV398" si="34">IF(I335&lt;&gt;"Not in the game (anymore)",IF(A335&lt;&gt;"",", setType="&amp;J335,"")&amp;IF(M335="true",", multiTrialSet=true","")&amp;IF(I335&lt;&gt;"Not in the game (anymore)",IF(V335&lt;&gt;"",", dropMechanic="&amp;V335&amp;IF(V335="LIBSETS_DROP_MECHANIC_MONSTER_NAME",", dropMechanicNames={" &amp; IF(W335&lt;&gt;"","['en']='"&amp;W335&amp;"'","") &amp; IF(X335&lt;&gt;"",", ['de']='" &amp; X335&amp;"'","") &amp; "}",""),""))&amp;"},","")</f>
        <v>, setType=LIBSETS_SETTYPE_CYRODIIL, dropMechanic=LIBSETS_DROP_MECHANIC_MAIL_PVP_REWARDS_FOR_THE_WORTHY},</v>
      </c>
      <c r="AW335" s="25" t="str">
        <f t="shared" si="33"/>
        <v xml:space="preserve"> --Desert Rose / Wüstenrose   [Cyrodiil, Cyrodiil]</v>
      </c>
    </row>
    <row r="336" spans="1:49" x14ac:dyDescent="0.25">
      <c r="A336" s="13">
        <v>130</v>
      </c>
      <c r="B336" t="s">
        <v>1669</v>
      </c>
      <c r="C336" t="s">
        <v>1671</v>
      </c>
      <c r="D336" t="s">
        <v>1670</v>
      </c>
      <c r="G336" s="3">
        <f t="shared" si="31"/>
        <v>130</v>
      </c>
      <c r="I336" t="s">
        <v>4197</v>
      </c>
      <c r="J336" s="8" t="s">
        <v>4248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V336" s="43" t="s">
        <v>4354</v>
      </c>
      <c r="W336" s="3" t="str">
        <f>IF(V336&lt;&gt;"",VLOOKUP(V336,'LibSets constants'!$I$2:$L$999,3,FALSE),"")</f>
        <v>Rewards for the worthy (Cyrodiil/Battleground mail)</v>
      </c>
      <c r="X336" s="3" t="str">
        <f>IF(V336&lt;&gt;"",VLOOKUP(V336,'LibSets constants'!$I$2:$L$999,4,FALSE),"")</f>
        <v>Gerechter Lohn (Cyrodiil/Schlachtfeld Mail)</v>
      </c>
      <c r="Y336" s="3" t="str">
        <f>IF(J336&lt;&gt;"LIBSETS_SETTYPE_BATTLEGROUND",IF(J336&lt;&gt;"LIBSETS_SETTYPE_SPECIAL",IF(Z336&lt;&gt;"",VLOOKUP(Z336,'ESO zone constants'!$E$2:$L$4999,8,FALSE),""),""),"")</f>
        <v/>
      </c>
      <c r="AB336" s="3" t="str">
        <f>IF(AA336&lt;&gt;"",VLOOKUP(AA336,'LibSets constants'!$I$2:$L$999,3,FALSE),"")</f>
        <v/>
      </c>
      <c r="AC336" s="3" t="str">
        <f>IF(AA336&lt;&gt;"",VLOOKUP(AA336,'LibSets constants'!$I$2:$L$999,4,FALSE),"")</f>
        <v/>
      </c>
      <c r="AD336" s="3" t="str">
        <f>IF(J336&lt;&gt;"LIBSETS_SETTYPE_BATTLEGROUND",IF(J336&lt;&gt;"LIBSETS_SETTYPE_SPECIAL",IF(AE336&lt;&gt;"",VLOOKUP(AE336,'ESO zone constants'!$E$2:$L$4999,8,FALSE),""),""),"")</f>
        <v/>
      </c>
      <c r="AH336" s="3" t="str">
        <f>IF(J336&lt;&gt;"LIBSETS_SETTYPE_BATTLEGROUND",IF(J336&lt;&gt;"LIBSETS_SETTYPE_SPECIAL",IF(AI336&lt;&gt;"",VLOOKUP(AI336,'ESO zone constants'!$E$2:$L$4999,8,FALSE),""),""),"")</f>
        <v/>
      </c>
      <c r="AL336" s="3" t="str">
        <f>IF(J336&lt;&gt;"LIBSETS_SETTYPE_BATTLEGROUND",IF(J336&lt;&gt;"LIBSETS_SETTYPE_SPECIAL",IF(AM336&lt;&gt;"",VLOOKUP(AM336,'ESO zone constants'!$E$2:$L$4999,8,FALSE),""),""),"")</f>
        <v/>
      </c>
      <c r="AP336" s="3" t="str">
        <f>IF(J336&lt;&gt;"LIBSETS_SETTYPE_BATTLEGROUND",IF(J336&lt;&gt;"LIBSETS_SETTYPE_SPECIAL",IF(AQ336&lt;&gt;"",VLOOKUP(AQ336,'ESO zone constants'!$E$2:$L$4999,8,FALSE),""),""),"")</f>
        <v/>
      </c>
      <c r="AT336" s="25" t="str">
        <f t="shared" si="28"/>
        <v>[130] = {wayshrines={-1,-1,-1,}, dlcId=DLC_BASE_GAME</v>
      </c>
      <c r="AU336" s="25" t="str">
        <f t="shared" si="32"/>
        <v>, zoneIds={181}, veteran=false</v>
      </c>
      <c r="AV336" s="25" t="str">
        <f t="shared" si="34"/>
        <v>, setType=LIBSETS_SETTYPE_CYRODIIL, dropMechanic=LIBSETS_DROP_MECHANIC_MAIL_PVP_REWARDS_FOR_THE_WORTHY},</v>
      </c>
      <c r="AW336" s="25" t="str">
        <f t="shared" si="33"/>
        <v xml:space="preserve"> --Eagle Eye / Adlerauge   [Cyrodiil]</v>
      </c>
    </row>
    <row r="337" spans="1:49" x14ac:dyDescent="0.25">
      <c r="A337" s="13">
        <v>83</v>
      </c>
      <c r="B337" t="s">
        <v>1533</v>
      </c>
      <c r="C337" t="s">
        <v>1535</v>
      </c>
      <c r="D337" t="s">
        <v>1534</v>
      </c>
      <c r="G337" s="3">
        <f t="shared" si="31"/>
        <v>83</v>
      </c>
      <c r="J337" s="8" t="s">
        <v>4248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V337" s="43" t="s">
        <v>4354</v>
      </c>
      <c r="W337" s="3" t="str">
        <f>IF(V337&lt;&gt;"",VLOOKUP(V337,'LibSets constants'!$I$2:$L$999,3,FALSE),"")</f>
        <v>Rewards for the worthy (Cyrodiil/Battleground mail)</v>
      </c>
      <c r="X337" s="3" t="str">
        <f>IF(V337&lt;&gt;"",VLOOKUP(V337,'LibSets constants'!$I$2:$L$999,4,FALSE),"")</f>
        <v>Gerechter Lohn (Cyrodiil/Schlachtfeld Mail)</v>
      </c>
      <c r="Y337" s="3">
        <f>IF(J337&lt;&gt;"LIBSETS_SETTYPE_BATTLEGROUND",IF(J337&lt;&gt;"LIBSETS_SETTYPE_SPECIAL",IF(Z337&lt;&gt;"",VLOOKUP(Z337,'ESO zone constants'!$E$2:$L$4999,8,FALSE),""),""),"")</f>
        <v>181</v>
      </c>
      <c r="Z337" t="s">
        <v>170</v>
      </c>
      <c r="AA337" s="43" t="s">
        <v>4347</v>
      </c>
      <c r="AB337" s="3" t="str">
        <f>IF(AA337&lt;&gt;"",VLOOKUP(AA337,'LibSets constants'!$I$2:$L$999,3,FALSE),"")</f>
        <v>City Vlastarus (quartermaster)</v>
      </c>
      <c r="AC337" s="3" t="str">
        <f>IF(AA337&lt;&gt;"",VLOOKUP(AA337,'LibSets constants'!$I$2:$L$999,4,FALSE),"")</f>
        <v>Stadt Vlastarus (Quartiermeister)</v>
      </c>
      <c r="AD337" s="3" t="str">
        <f>IF(J337&lt;&gt;"LIBSETS_SETTYPE_BATTLEGROUND",IF(J337&lt;&gt;"LIBSETS_SETTYPE_SPECIAL",IF(AE337&lt;&gt;"",VLOOKUP(AE337,'ESO zone constants'!$E$2:$L$4999,8,FALSE),""),""),"")</f>
        <v/>
      </c>
      <c r="AH337" s="3" t="str">
        <f>IF(J337&lt;&gt;"LIBSETS_SETTYPE_BATTLEGROUND",IF(J337&lt;&gt;"LIBSETS_SETTYPE_SPECIAL",IF(AI337&lt;&gt;"",VLOOKUP(AI337,'ESO zone constants'!$E$2:$L$4999,8,FALSE),""),""),"")</f>
        <v/>
      </c>
      <c r="AL337" s="3" t="str">
        <f>IF(J337&lt;&gt;"LIBSETS_SETTYPE_BATTLEGROUND",IF(J337&lt;&gt;"LIBSETS_SETTYPE_SPECIAL",IF(AM337&lt;&gt;"",VLOOKUP(AM337,'ESO zone constants'!$E$2:$L$4999,8,FALSE),""),""),"")</f>
        <v/>
      </c>
      <c r="AP337" s="3" t="str">
        <f>IF(J337&lt;&gt;"LIBSETS_SETTYPE_BATTLEGROUND",IF(J337&lt;&gt;"LIBSETS_SETTYPE_SPECIAL",IF(AQ337&lt;&gt;"",VLOOKUP(AQ337,'ESO zone constants'!$E$2:$L$4999,8,FALSE),""),""),"")</f>
        <v/>
      </c>
      <c r="AT337" s="25" t="str">
        <f t="shared" si="28"/>
        <v>[83] = {wayshrines={-1,-1,-1,}, dlcId=DLC_BASE_GAME</v>
      </c>
      <c r="AU337" s="25" t="str">
        <f t="shared" si="32"/>
        <v>, zoneIds={181,181}, veteran=false</v>
      </c>
      <c r="AV337" s="25" t="str">
        <f t="shared" si="34"/>
        <v>, setType=LIBSETS_SETTYPE_CYRODIIL, dropMechanic=LIBSETS_DROP_MECHANIC_MAIL_PVP_REWARDS_FOR_THE_WORTHY},</v>
      </c>
      <c r="AW337" s="25" t="str">
        <f t="shared" si="33"/>
        <v xml:space="preserve"> --Elf Bane / Elfenfluch   [Cyrodiil, Cyrodiil]</v>
      </c>
    </row>
    <row r="338" spans="1:49" x14ac:dyDescent="0.25">
      <c r="A338" s="13">
        <v>238</v>
      </c>
      <c r="B338" t="s">
        <v>1913</v>
      </c>
      <c r="C338" t="s">
        <v>1915</v>
      </c>
      <c r="D338" t="s">
        <v>1914</v>
      </c>
      <c r="G338" s="3">
        <f t="shared" si="31"/>
        <v>238</v>
      </c>
      <c r="I338" t="s">
        <v>4198</v>
      </c>
      <c r="J338" s="8" t="s">
        <v>4248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V338" s="43" t="s">
        <v>4354</v>
      </c>
      <c r="W338" s="3" t="str">
        <f>IF(V338&lt;&gt;"",VLOOKUP(V338,'LibSets constants'!$I$2:$L$999,3,FALSE),"")</f>
        <v>Rewards for the worthy (Cyrodiil/Battleground mail)</v>
      </c>
      <c r="X338" s="3" t="str">
        <f>IF(V338&lt;&gt;"",VLOOKUP(V338,'LibSets constants'!$I$2:$L$999,4,FALSE),"")</f>
        <v>Gerechter Lohn (Cyrodiil/Schlachtfeld Mail)</v>
      </c>
      <c r="Y338" s="3">
        <f>IF(J338&lt;&gt;"LIBSETS_SETTYPE_BATTLEGROUND",IF(J338&lt;&gt;"LIBSETS_SETTYPE_SPECIAL",IF(Z338&lt;&gt;"",VLOOKUP(Z338,'ESO zone constants'!$E$2:$L$4999,8,FALSE),""),""),"")</f>
        <v>181</v>
      </c>
      <c r="Z338" t="s">
        <v>170</v>
      </c>
      <c r="AA338" s="43" t="s">
        <v>4347</v>
      </c>
      <c r="AB338" s="3" t="str">
        <f>IF(AA338&lt;&gt;"",VLOOKUP(AA338,'LibSets constants'!$I$2:$L$999,3,FALSE),"")</f>
        <v>City Vlastarus (quartermaster)</v>
      </c>
      <c r="AC338" s="3" t="str">
        <f>IF(AA338&lt;&gt;"",VLOOKUP(AA338,'LibSets constants'!$I$2:$L$999,4,FALSE),"")</f>
        <v>Stadt Vlastarus (Quartiermeister)</v>
      </c>
      <c r="AD338" s="3" t="str">
        <f>IF(J338&lt;&gt;"LIBSETS_SETTYPE_BATTLEGROUND",IF(J338&lt;&gt;"LIBSETS_SETTYPE_SPECIAL",IF(AE338&lt;&gt;"",VLOOKUP(AE338,'ESO zone constants'!$E$2:$L$4999,8,FALSE),""),""),"")</f>
        <v/>
      </c>
      <c r="AH338" s="3" t="str">
        <f>IF(J338&lt;&gt;"LIBSETS_SETTYPE_BATTLEGROUND",IF(J338&lt;&gt;"LIBSETS_SETTYPE_SPECIAL",IF(AI338&lt;&gt;"",VLOOKUP(AI338,'ESO zone constants'!$E$2:$L$4999,8,FALSE),""),""),"")</f>
        <v/>
      </c>
      <c r="AL338" s="3" t="str">
        <f>IF(J338&lt;&gt;"LIBSETS_SETTYPE_BATTLEGROUND",IF(J338&lt;&gt;"LIBSETS_SETTYPE_SPECIAL",IF(AM338&lt;&gt;"",VLOOKUP(AM338,'ESO zone constants'!$E$2:$L$4999,8,FALSE),""),""),"")</f>
        <v/>
      </c>
      <c r="AP338" s="3" t="str">
        <f>IF(J338&lt;&gt;"LIBSETS_SETTYPE_BATTLEGROUND",IF(J338&lt;&gt;"LIBSETS_SETTYPE_SPECIAL",IF(AQ338&lt;&gt;"",VLOOKUP(AQ338,'ESO zone constants'!$E$2:$L$4999,8,FALSE),""),""),"")</f>
        <v/>
      </c>
      <c r="AT338" s="25" t="str">
        <f t="shared" si="28"/>
        <v>[238] = {wayshrines={-1,-1,-1,}, dlcId=DLC_BASE_GAME</v>
      </c>
      <c r="AU338" s="25" t="str">
        <f t="shared" si="32"/>
        <v>, zoneIds={181,181}, veteran=false</v>
      </c>
      <c r="AV338" s="25" t="str">
        <f t="shared" si="34"/>
        <v>, setType=LIBSETS_SETTYPE_CYRODIIL, dropMechanic=LIBSETS_DROP_MECHANIC_MAIL_PVP_REWARDS_FOR_THE_WORTHY},</v>
      </c>
      <c r="AW338" s="25" t="str">
        <f t="shared" si="33"/>
        <v xml:space="preserve"> --Fasalla's Guile / Fasallas List   [Cyrodiil, Cyrodiil]</v>
      </c>
    </row>
    <row r="339" spans="1:49" x14ac:dyDescent="0.25">
      <c r="A339" s="13">
        <v>126</v>
      </c>
      <c r="B339" t="s">
        <v>1657</v>
      </c>
      <c r="C339" t="s">
        <v>1659</v>
      </c>
      <c r="D339" t="s">
        <v>1658</v>
      </c>
      <c r="G339" s="3">
        <f t="shared" si="31"/>
        <v>126</v>
      </c>
      <c r="I339" t="s">
        <v>4197</v>
      </c>
      <c r="J339" s="8" t="s">
        <v>4248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V339" s="43" t="s">
        <v>4354</v>
      </c>
      <c r="W339" s="3" t="str">
        <f>IF(V339&lt;&gt;"",VLOOKUP(V339,'LibSets constants'!$I$2:$L$999,3,FALSE),"")</f>
        <v>Rewards for the worthy (Cyrodiil/Battleground mail)</v>
      </c>
      <c r="X339" s="3" t="str">
        <f>IF(V339&lt;&gt;"",VLOOKUP(V339,'LibSets constants'!$I$2:$L$999,4,FALSE),"")</f>
        <v>Gerechter Lohn (Cyrodiil/Schlachtfeld Mail)</v>
      </c>
      <c r="Y339" s="3" t="str">
        <f>IF(J339&lt;&gt;"LIBSETS_SETTYPE_BATTLEGROUND",IF(J339&lt;&gt;"LIBSETS_SETTYPE_SPECIAL",IF(Z339&lt;&gt;"",VLOOKUP(Z339,'ESO zone constants'!$E$2:$L$4999,8,FALSE),""),""),"")</f>
        <v/>
      </c>
      <c r="AB339" s="3" t="str">
        <f>IF(AA339&lt;&gt;"",VLOOKUP(AA339,'LibSets constants'!$I$2:$L$999,3,FALSE),"")</f>
        <v/>
      </c>
      <c r="AC339" s="3" t="str">
        <f>IF(AA339&lt;&gt;"",VLOOKUP(AA339,'LibSets constants'!$I$2:$L$999,4,FALSE),"")</f>
        <v/>
      </c>
      <c r="AD339" s="3" t="str">
        <f>IF(J339&lt;&gt;"LIBSETS_SETTYPE_BATTLEGROUND",IF(J339&lt;&gt;"LIBSETS_SETTYPE_SPECIAL",IF(AE339&lt;&gt;"",VLOOKUP(AE339,'ESO zone constants'!$E$2:$L$4999,8,FALSE),""),""),"")</f>
        <v/>
      </c>
      <c r="AH339" s="3" t="str">
        <f>IF(J339&lt;&gt;"LIBSETS_SETTYPE_BATTLEGROUND",IF(J339&lt;&gt;"LIBSETS_SETTYPE_SPECIAL",IF(AI339&lt;&gt;"",VLOOKUP(AI339,'ESO zone constants'!$E$2:$L$4999,8,FALSE),""),""),"")</f>
        <v/>
      </c>
      <c r="AL339" s="3" t="str">
        <f>IF(J339&lt;&gt;"LIBSETS_SETTYPE_BATTLEGROUND",IF(J339&lt;&gt;"LIBSETS_SETTYPE_SPECIAL",IF(AM339&lt;&gt;"",VLOOKUP(AM339,'ESO zone constants'!$E$2:$L$4999,8,FALSE),""),""),"")</f>
        <v/>
      </c>
      <c r="AP339" s="3" t="str">
        <f>IF(J339&lt;&gt;"LIBSETS_SETTYPE_BATTLEGROUND",IF(J339&lt;&gt;"LIBSETS_SETTYPE_SPECIAL",IF(AQ339&lt;&gt;"",VLOOKUP(AQ339,'ESO zone constants'!$E$2:$L$4999,8,FALSE),""),""),"")</f>
        <v/>
      </c>
      <c r="AT339" s="25" t="str">
        <f t="shared" si="28"/>
        <v>[126] = {wayshrines={-1,-1,-1,}, dlcId=DLC_BASE_GAME</v>
      </c>
      <c r="AU339" s="25" t="str">
        <f t="shared" si="32"/>
        <v>, zoneIds={181}, veteran=false</v>
      </c>
      <c r="AV339" s="25" t="str">
        <f t="shared" si="34"/>
        <v>, setType=LIBSETS_SETTYPE_CYRODIIL, dropMechanic=LIBSETS_DROP_MECHANIC_MAIL_PVP_REWARDS_FOR_THE_WORTHY},</v>
      </c>
      <c r="AW339" s="25" t="str">
        <f t="shared" si="33"/>
        <v xml:space="preserve"> --Grace of the Ancients / Anmut der Uralten   [Cyrodiil]</v>
      </c>
    </row>
    <row r="340" spans="1:49" x14ac:dyDescent="0.25">
      <c r="A340" s="13">
        <v>100</v>
      </c>
      <c r="B340" t="s">
        <v>1584</v>
      </c>
      <c r="C340" t="s">
        <v>1586</v>
      </c>
      <c r="D340" t="s">
        <v>1585</v>
      </c>
      <c r="G340" s="3">
        <f t="shared" si="31"/>
        <v>100</v>
      </c>
      <c r="J340" s="8" t="s">
        <v>4248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V340" s="43" t="s">
        <v>4354</v>
      </c>
      <c r="W340" s="3" t="str">
        <f>IF(V340&lt;&gt;"",VLOOKUP(V340,'LibSets constants'!$I$2:$L$999,3,FALSE),"")</f>
        <v>Rewards for the worthy (Cyrodiil/Battleground mail)</v>
      </c>
      <c r="X340" s="3" t="str">
        <f>IF(V340&lt;&gt;"",VLOOKUP(V340,'LibSets constants'!$I$2:$L$999,4,FALSE),"")</f>
        <v>Gerechter Lohn (Cyrodiil/Schlachtfeld Mail)</v>
      </c>
      <c r="Y340" s="3">
        <f>IF(J340&lt;&gt;"LIBSETS_SETTYPE_BATTLEGROUND",IF(J340&lt;&gt;"LIBSETS_SETTYPE_SPECIAL",IF(Z340&lt;&gt;"",VLOOKUP(Z340,'ESO zone constants'!$E$2:$L$4999,8,FALSE),""),""),"")</f>
        <v>181</v>
      </c>
      <c r="Z340" t="s">
        <v>170</v>
      </c>
      <c r="AA340" s="43" t="s">
        <v>4345</v>
      </c>
      <c r="AB340" s="3" t="str">
        <f>IF(AA340&lt;&gt;"",VLOOKUP(AA340,'LibSets constants'!$I$2:$L$999,3,FALSE),"")</f>
        <v>City Bruma (quartermaster)</v>
      </c>
      <c r="AC340" s="3" t="str">
        <f>IF(AA340&lt;&gt;"",VLOOKUP(AA340,'LibSets constants'!$I$2:$L$999,4,FALSE),"")</f>
        <v>Stadt Bruma (Quartiermeister)</v>
      </c>
      <c r="AD340" s="3" t="str">
        <f>IF(J340&lt;&gt;"LIBSETS_SETTYPE_BATTLEGROUND",IF(J340&lt;&gt;"LIBSETS_SETTYPE_SPECIAL",IF(AE340&lt;&gt;"",VLOOKUP(AE340,'ESO zone constants'!$E$2:$L$4999,8,FALSE),""),""),"")</f>
        <v/>
      </c>
      <c r="AH340" s="3" t="str">
        <f>IF(J340&lt;&gt;"LIBSETS_SETTYPE_BATTLEGROUND",IF(J340&lt;&gt;"LIBSETS_SETTYPE_SPECIAL",IF(AI340&lt;&gt;"",VLOOKUP(AI340,'ESO zone constants'!$E$2:$L$4999,8,FALSE),""),""),"")</f>
        <v/>
      </c>
      <c r="AL340" s="3" t="str">
        <f>IF(J340&lt;&gt;"LIBSETS_SETTYPE_BATTLEGROUND",IF(J340&lt;&gt;"LIBSETS_SETTYPE_SPECIAL",IF(AM340&lt;&gt;"",VLOOKUP(AM340,'ESO zone constants'!$E$2:$L$4999,8,FALSE),""),""),"")</f>
        <v/>
      </c>
      <c r="AP340" s="3" t="str">
        <f>IF(J340&lt;&gt;"LIBSETS_SETTYPE_BATTLEGROUND",IF(J340&lt;&gt;"LIBSETS_SETTYPE_SPECIAL",IF(AQ340&lt;&gt;"",VLOOKUP(AQ340,'ESO zone constants'!$E$2:$L$4999,8,FALSE),""),""),"")</f>
        <v/>
      </c>
      <c r="AT340" s="25" t="str">
        <f t="shared" si="28"/>
        <v>[100] = {wayshrines={-1,-1,-1,}, dlcId=DLC_BASE_GAME</v>
      </c>
      <c r="AU340" s="25" t="str">
        <f t="shared" si="32"/>
        <v>, zoneIds={181,181}, veteran=false</v>
      </c>
      <c r="AV340" s="25" t="str">
        <f t="shared" si="34"/>
        <v>, setType=LIBSETS_SETTYPE_CYRODIIL, dropMechanic=LIBSETS_DROP_MECHANIC_MAIL_PVP_REWARDS_FOR_THE_WORTHY},</v>
      </c>
      <c r="AW340" s="25" t="str">
        <f t="shared" si="33"/>
        <v xml:space="preserve"> --Hawk's Eye / Falkenauge   [Cyrodiil, Cyrodiil]</v>
      </c>
    </row>
    <row r="341" spans="1:49" x14ac:dyDescent="0.25">
      <c r="A341" s="13">
        <v>417</v>
      </c>
      <c r="B341" t="s">
        <v>2359</v>
      </c>
      <c r="C341" t="s">
        <v>2361</v>
      </c>
      <c r="D341" t="s">
        <v>2360</v>
      </c>
      <c r="G341" s="3">
        <f t="shared" si="31"/>
        <v>417</v>
      </c>
      <c r="J341" s="8" t="s">
        <v>4248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V341" s="43" t="s">
        <v>4354</v>
      </c>
      <c r="W341" s="3" t="str">
        <f>IF(V341&lt;&gt;"",VLOOKUP(V341,'LibSets constants'!$I$2:$L$999,3,FALSE),"")</f>
        <v>Rewards for the worthy (Cyrodiil/Battleground mail)</v>
      </c>
      <c r="X341" s="3" t="str">
        <f>IF(V341&lt;&gt;"",VLOOKUP(V341,'LibSets constants'!$I$2:$L$999,4,FALSE),"")</f>
        <v>Gerechter Lohn (Cyrodiil/Schlachtfeld Mail)</v>
      </c>
      <c r="Y341" s="3" t="str">
        <f>IF(J341&lt;&gt;"LIBSETS_SETTYPE_BATTLEGROUND",IF(J341&lt;&gt;"LIBSETS_SETTYPE_SPECIAL",IF(Z341&lt;&gt;"",VLOOKUP(Z341,'ESO zone constants'!$E$2:$L$4999,8,FALSE),""),""),"")</f>
        <v/>
      </c>
      <c r="AB341" s="3" t="str">
        <f>IF(AA341&lt;&gt;"",VLOOKUP(AA341,'LibSets constants'!$I$2:$L$999,3,FALSE),"")</f>
        <v/>
      </c>
      <c r="AC341" s="3" t="str">
        <f>IF(AA341&lt;&gt;"",VLOOKUP(AA341,'LibSets constants'!$I$2:$L$999,4,FALSE),"")</f>
        <v/>
      </c>
      <c r="AD341" s="3" t="str">
        <f>IF(J341&lt;&gt;"LIBSETS_SETTYPE_BATTLEGROUND",IF(J341&lt;&gt;"LIBSETS_SETTYPE_SPECIAL",IF(AE341&lt;&gt;"",VLOOKUP(AE341,'ESO zone constants'!$E$2:$L$4999,8,FALSE),""),""),"")</f>
        <v/>
      </c>
      <c r="AH341" s="3" t="str">
        <f>IF(J341&lt;&gt;"LIBSETS_SETTYPE_BATTLEGROUND",IF(J341&lt;&gt;"LIBSETS_SETTYPE_SPECIAL",IF(AI341&lt;&gt;"",VLOOKUP(AI341,'ESO zone constants'!$E$2:$L$4999,8,FALSE),""),""),"")</f>
        <v/>
      </c>
      <c r="AL341" s="3" t="str">
        <f>IF(J341&lt;&gt;"LIBSETS_SETTYPE_BATTLEGROUND",IF(J341&lt;&gt;"LIBSETS_SETTYPE_SPECIAL",IF(AM341&lt;&gt;"",VLOOKUP(AM341,'ESO zone constants'!$E$2:$L$4999,8,FALSE),""),""),"")</f>
        <v/>
      </c>
      <c r="AP341" s="3" t="str">
        <f>IF(J341&lt;&gt;"LIBSETS_SETTYPE_BATTLEGROUND",IF(J341&lt;&gt;"LIBSETS_SETTYPE_SPECIAL",IF(AQ341&lt;&gt;"",VLOOKUP(AQ341,'ESO zone constants'!$E$2:$L$4999,8,FALSE),""),""),"")</f>
        <v/>
      </c>
      <c r="AT341" s="25" t="str">
        <f t="shared" si="28"/>
        <v>[417] = {wayshrines={-1,-1,-1,}, dlcId=DLC_BASE_GAME</v>
      </c>
      <c r="AU341" s="25" t="str">
        <f t="shared" si="32"/>
        <v>, zoneIds={181}, veteran=false</v>
      </c>
      <c r="AV341" s="25" t="str">
        <f t="shared" si="34"/>
        <v>, setType=LIBSETS_SETTYPE_CYRODIIL, dropMechanic=LIBSETS_DROP_MECHANIC_MAIL_PVP_REWARDS_FOR_THE_WORTHY},</v>
      </c>
      <c r="AW341" s="25" t="str">
        <f t="shared" si="33"/>
        <v xml:space="preserve"> --Indomitable Fury / Unbeugsamer Zorn   [Cyrodiil]</v>
      </c>
    </row>
    <row r="342" spans="1:49" x14ac:dyDescent="0.25">
      <c r="A342" s="13">
        <v>59</v>
      </c>
      <c r="B342" t="s">
        <v>1461</v>
      </c>
      <c r="C342" t="s">
        <v>1463</v>
      </c>
      <c r="D342" t="s">
        <v>1462</v>
      </c>
      <c r="G342" s="3">
        <f t="shared" si="31"/>
        <v>59</v>
      </c>
      <c r="J342" s="8" t="s">
        <v>4248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V342" s="43" t="s">
        <v>4354</v>
      </c>
      <c r="W342" s="3" t="str">
        <f>IF(V342&lt;&gt;"",VLOOKUP(V342,'LibSets constants'!$I$2:$L$999,3,FALSE),"")</f>
        <v>Rewards for the worthy (Cyrodiil/Battleground mail)</v>
      </c>
      <c r="X342" s="3" t="str">
        <f>IF(V342&lt;&gt;"",VLOOKUP(V342,'LibSets constants'!$I$2:$L$999,4,FALSE),"")</f>
        <v>Gerechter Lohn (Cyrodiil/Schlachtfeld Mail)</v>
      </c>
      <c r="Y342" s="3">
        <f>IF(J342&lt;&gt;"LIBSETS_SETTYPE_BATTLEGROUND",IF(J342&lt;&gt;"LIBSETS_SETTYPE_SPECIAL",IF(Z342&lt;&gt;"",VLOOKUP(Z342,'ESO zone constants'!$E$2:$L$4999,8,FALSE),""),""),"")</f>
        <v>181</v>
      </c>
      <c r="Z342" t="s">
        <v>170</v>
      </c>
      <c r="AA342" s="43" t="s">
        <v>4345</v>
      </c>
      <c r="AB342" s="3" t="str">
        <f>IF(AA342&lt;&gt;"",VLOOKUP(AA342,'LibSets constants'!$I$2:$L$999,3,FALSE),"")</f>
        <v>City Bruma (quartermaster)</v>
      </c>
      <c r="AC342" s="3" t="str">
        <f>IF(AA342&lt;&gt;"",VLOOKUP(AA342,'LibSets constants'!$I$2:$L$999,4,FALSE),"")</f>
        <v>Stadt Bruma (Quartiermeister)</v>
      </c>
      <c r="AD342" s="3" t="str">
        <f>IF(J342&lt;&gt;"LIBSETS_SETTYPE_BATTLEGROUND",IF(J342&lt;&gt;"LIBSETS_SETTYPE_SPECIAL",IF(AE342&lt;&gt;"",VLOOKUP(AE342,'ESO zone constants'!$E$2:$L$4999,8,FALSE),""),""),"")</f>
        <v/>
      </c>
      <c r="AH342" s="3" t="str">
        <f>IF(J342&lt;&gt;"LIBSETS_SETTYPE_BATTLEGROUND",IF(J342&lt;&gt;"LIBSETS_SETTYPE_SPECIAL",IF(AI342&lt;&gt;"",VLOOKUP(AI342,'ESO zone constants'!$E$2:$L$4999,8,FALSE),""),""),"")</f>
        <v/>
      </c>
      <c r="AL342" s="3" t="str">
        <f>IF(J342&lt;&gt;"LIBSETS_SETTYPE_BATTLEGROUND",IF(J342&lt;&gt;"LIBSETS_SETTYPE_SPECIAL",IF(AM342&lt;&gt;"",VLOOKUP(AM342,'ESO zone constants'!$E$2:$L$4999,8,FALSE),""),""),"")</f>
        <v/>
      </c>
      <c r="AP342" s="3" t="str">
        <f>IF(J342&lt;&gt;"LIBSETS_SETTYPE_BATTLEGROUND",IF(J342&lt;&gt;"LIBSETS_SETTYPE_SPECIAL",IF(AQ342&lt;&gt;"",VLOOKUP(AQ342,'ESO zone constants'!$E$2:$L$4999,8,FALSE),""),""),"")</f>
        <v/>
      </c>
      <c r="AT342" s="25" t="str">
        <f t="shared" si="28"/>
        <v>[59] = {wayshrines={-1,-1,-1,}, dlcId=DLC_BASE_GAME</v>
      </c>
      <c r="AU342" s="25" t="str">
        <f t="shared" si="32"/>
        <v>, zoneIds={181,181}, veteran=false</v>
      </c>
      <c r="AV342" s="25" t="str">
        <f t="shared" si="34"/>
        <v>, setType=LIBSETS_SETTYPE_CYRODIIL, dropMechanic=LIBSETS_DROP_MECHANIC_MAIL_PVP_REWARDS_FOR_THE_WORTHY},</v>
      </c>
      <c r="AW342" s="25" t="str">
        <f t="shared" si="33"/>
        <v xml:space="preserve"> --Kyne's Kiss / Kynes Kuss   [Cyrodiil, Cyrodiil]</v>
      </c>
    </row>
    <row r="343" spans="1:49" x14ac:dyDescent="0.25">
      <c r="A343" s="13">
        <v>237</v>
      </c>
      <c r="B343" t="s">
        <v>1910</v>
      </c>
      <c r="C343" t="s">
        <v>1912</v>
      </c>
      <c r="D343" t="s">
        <v>1911</v>
      </c>
      <c r="G343" s="3">
        <f t="shared" si="31"/>
        <v>237</v>
      </c>
      <c r="I343" t="s">
        <v>4198</v>
      </c>
      <c r="J343" s="8" t="s">
        <v>4248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V343" s="43" t="s">
        <v>4354</v>
      </c>
      <c r="W343" s="3" t="str">
        <f>IF(V343&lt;&gt;"",VLOOKUP(V343,'LibSets constants'!$I$2:$L$999,3,FALSE),"")</f>
        <v>Rewards for the worthy (Cyrodiil/Battleground mail)</v>
      </c>
      <c r="X343" s="3" t="str">
        <f>IF(V343&lt;&gt;"",VLOOKUP(V343,'LibSets constants'!$I$2:$L$999,4,FALSE),"")</f>
        <v>Gerechter Lohn (Cyrodiil/Schlachtfeld Mail)</v>
      </c>
      <c r="Y343" s="3">
        <f>IF(J343&lt;&gt;"LIBSETS_SETTYPE_BATTLEGROUND",IF(J343&lt;&gt;"LIBSETS_SETTYPE_SPECIAL",IF(Z343&lt;&gt;"",VLOOKUP(Z343,'ESO zone constants'!$E$2:$L$4999,8,FALSE),""),""),"")</f>
        <v>181</v>
      </c>
      <c r="Z343" t="s">
        <v>170</v>
      </c>
      <c r="AA343" s="43" t="s">
        <v>4345</v>
      </c>
      <c r="AB343" s="3" t="str">
        <f>IF(AA343&lt;&gt;"",VLOOKUP(AA343,'LibSets constants'!$I$2:$L$999,3,FALSE),"")</f>
        <v>City Bruma (quartermaster)</v>
      </c>
      <c r="AC343" s="3" t="str">
        <f>IF(AA343&lt;&gt;"",VLOOKUP(AA343,'LibSets constants'!$I$2:$L$999,4,FALSE),"")</f>
        <v>Stadt Bruma (Quartiermeister)</v>
      </c>
      <c r="AD343" s="3" t="str">
        <f>IF(J343&lt;&gt;"LIBSETS_SETTYPE_BATTLEGROUND",IF(J343&lt;&gt;"LIBSETS_SETTYPE_SPECIAL",IF(AE343&lt;&gt;"",VLOOKUP(AE343,'ESO zone constants'!$E$2:$L$4999,8,FALSE),""),""),"")</f>
        <v/>
      </c>
      <c r="AH343" s="3" t="str">
        <f>IF(J343&lt;&gt;"LIBSETS_SETTYPE_BATTLEGROUND",IF(J343&lt;&gt;"LIBSETS_SETTYPE_SPECIAL",IF(AI343&lt;&gt;"",VLOOKUP(AI343,'ESO zone constants'!$E$2:$L$4999,8,FALSE),""),""),"")</f>
        <v/>
      </c>
      <c r="AL343" s="3" t="str">
        <f>IF(J343&lt;&gt;"LIBSETS_SETTYPE_BATTLEGROUND",IF(J343&lt;&gt;"LIBSETS_SETTYPE_SPECIAL",IF(AM343&lt;&gt;"",VLOOKUP(AM343,'ESO zone constants'!$E$2:$L$4999,8,FALSE),""),""),"")</f>
        <v/>
      </c>
      <c r="AP343" s="3" t="str">
        <f>IF(J343&lt;&gt;"LIBSETS_SETTYPE_BATTLEGROUND",IF(J343&lt;&gt;"LIBSETS_SETTYPE_SPECIAL",IF(AQ343&lt;&gt;"",VLOOKUP(AQ343,'ESO zone constants'!$E$2:$L$4999,8,FALSE),""),""),"")</f>
        <v/>
      </c>
      <c r="AT343" s="25" t="str">
        <f t="shared" si="28"/>
        <v>[237] = {wayshrines={-1,-1,-1,}, dlcId=DLC_BASE_GAME</v>
      </c>
      <c r="AU343" s="25" t="str">
        <f t="shared" si="32"/>
        <v>, zoneIds={181,181}, veteran=false</v>
      </c>
      <c r="AV343" s="25" t="str">
        <f t="shared" si="34"/>
        <v>, setType=LIBSETS_SETTYPE_CYRODIIL, dropMechanic=LIBSETS_DROP_MECHANIC_MAIL_PVP_REWARDS_FOR_THE_WORTHY},</v>
      </c>
      <c r="AW343" s="25" t="str">
        <f t="shared" si="33"/>
        <v xml:space="preserve"> --Leki's Focus / Lekis Fokus   [Cyrodiil, Cyrodiil]</v>
      </c>
    </row>
    <row r="344" spans="1:49" x14ac:dyDescent="0.25">
      <c r="A344" s="13">
        <v>109</v>
      </c>
      <c r="B344" t="s">
        <v>1610</v>
      </c>
      <c r="C344" t="s">
        <v>1612</v>
      </c>
      <c r="D344" t="s">
        <v>1611</v>
      </c>
      <c r="G344" s="3">
        <f t="shared" si="31"/>
        <v>109</v>
      </c>
      <c r="J344" s="8" t="s">
        <v>4248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V344" s="43" t="s">
        <v>4354</v>
      </c>
      <c r="W344" s="3" t="str">
        <f>IF(V344&lt;&gt;"",VLOOKUP(V344,'LibSets constants'!$I$2:$L$999,3,FALSE),"")</f>
        <v>Rewards for the worthy (Cyrodiil/Battleground mail)</v>
      </c>
      <c r="X344" s="3" t="str">
        <f>IF(V344&lt;&gt;"",VLOOKUP(V344,'LibSets constants'!$I$2:$L$999,4,FALSE),"")</f>
        <v>Gerechter Lohn (Cyrodiil/Schlachtfeld Mail)</v>
      </c>
      <c r="Y344" s="3">
        <f>IF(J344&lt;&gt;"LIBSETS_SETTYPE_BATTLEGROUND",IF(J344&lt;&gt;"LIBSETS_SETTYPE_SPECIAL",IF(Z344&lt;&gt;"",VLOOKUP(Z344,'ESO zone constants'!$E$2:$L$4999,8,FALSE),""),""),"")</f>
        <v>181</v>
      </c>
      <c r="Z344" t="s">
        <v>170</v>
      </c>
      <c r="AA344" s="43" t="s">
        <v>4344</v>
      </c>
      <c r="AB344" s="3" t="str">
        <f>IF(AA344&lt;&gt;"",VLOOKUP(AA344,'LibSets constants'!$I$2:$L$999,3,FALSE),"")</f>
        <v>City Erntefurt (quartermaster)</v>
      </c>
      <c r="AC344" s="3" t="str">
        <f>IF(AA344&lt;&gt;"",VLOOKUP(AA344,'LibSets constants'!$I$2:$L$999,4,FALSE),"")</f>
        <v>Stadt Erntefurt (Quartiermeister)</v>
      </c>
      <c r="AD344" s="3" t="str">
        <f>IF(J344&lt;&gt;"LIBSETS_SETTYPE_BATTLEGROUND",IF(J344&lt;&gt;"LIBSETS_SETTYPE_SPECIAL",IF(AE344&lt;&gt;"",VLOOKUP(AE344,'ESO zone constants'!$E$2:$L$4999,8,FALSE),""),""),"")</f>
        <v/>
      </c>
      <c r="AH344" s="3" t="str">
        <f>IF(J344&lt;&gt;"LIBSETS_SETTYPE_BATTLEGROUND",IF(J344&lt;&gt;"LIBSETS_SETTYPE_SPECIAL",IF(AI344&lt;&gt;"",VLOOKUP(AI344,'ESO zone constants'!$E$2:$L$4999,8,FALSE),""),""),"")</f>
        <v/>
      </c>
      <c r="AL344" s="3" t="str">
        <f>IF(J344&lt;&gt;"LIBSETS_SETTYPE_BATTLEGROUND",IF(J344&lt;&gt;"LIBSETS_SETTYPE_SPECIAL",IF(AM344&lt;&gt;"",VLOOKUP(AM344,'ESO zone constants'!$E$2:$L$4999,8,FALSE),""),""),"")</f>
        <v/>
      </c>
      <c r="AP344" s="3" t="str">
        <f>IF(J344&lt;&gt;"LIBSETS_SETTYPE_BATTLEGROUND",IF(J344&lt;&gt;"LIBSETS_SETTYPE_SPECIAL",IF(AQ344&lt;&gt;"",VLOOKUP(AQ344,'ESO zone constants'!$E$2:$L$4999,8,FALSE),""),""),"")</f>
        <v/>
      </c>
      <c r="AT344" s="25" t="str">
        <f t="shared" si="28"/>
        <v>[109] = {wayshrines={-1,-1,-1,}, dlcId=DLC_BASE_GAME</v>
      </c>
      <c r="AU344" s="25" t="str">
        <f t="shared" si="32"/>
        <v>, zoneIds={181,181}, veteran=false</v>
      </c>
      <c r="AV344" s="25" t="str">
        <f t="shared" si="34"/>
        <v>, setType=LIBSETS_SETTYPE_CYRODIIL, dropMechanic=LIBSETS_DROP_MECHANIC_MAIL_PVP_REWARDS_FOR_THE_WORTHY},</v>
      </c>
      <c r="AW344" s="25" t="str">
        <f t="shared" si="33"/>
        <v xml:space="preserve"> --Light of Cyrodiil / Licht von Cyrodiil   [Cyrodiil, Cyrodiil]</v>
      </c>
    </row>
    <row r="345" spans="1:49" x14ac:dyDescent="0.25">
      <c r="A345" s="13">
        <v>234</v>
      </c>
      <c r="B345" t="s">
        <v>1901</v>
      </c>
      <c r="C345" t="s">
        <v>1903</v>
      </c>
      <c r="D345" t="s">
        <v>1902</v>
      </c>
      <c r="G345" s="3">
        <f t="shared" si="31"/>
        <v>234</v>
      </c>
      <c r="I345" t="s">
        <v>4198</v>
      </c>
      <c r="J345" s="8" t="s">
        <v>4248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V345" s="43" t="s">
        <v>4354</v>
      </c>
      <c r="W345" s="3" t="str">
        <f>IF(V345&lt;&gt;"",VLOOKUP(V345,'LibSets constants'!$I$2:$L$999,3,FALSE),"")</f>
        <v>Rewards for the worthy (Cyrodiil/Battleground mail)</v>
      </c>
      <c r="X345" s="3" t="str">
        <f>IF(V345&lt;&gt;"",VLOOKUP(V345,'LibSets constants'!$I$2:$L$999,4,FALSE),"")</f>
        <v>Gerechter Lohn (Cyrodiil/Schlachtfeld Mail)</v>
      </c>
      <c r="Y345" s="3">
        <f>IF(J345&lt;&gt;"LIBSETS_SETTYPE_BATTLEGROUND",IF(J345&lt;&gt;"LIBSETS_SETTYPE_SPECIAL",IF(Z345&lt;&gt;"",VLOOKUP(Z345,'ESO zone constants'!$E$2:$L$4999,8,FALSE),""),""),"")</f>
        <v>181</v>
      </c>
      <c r="Z345" t="s">
        <v>170</v>
      </c>
      <c r="AA345" s="43" t="s">
        <v>4345</v>
      </c>
      <c r="AB345" s="3" t="str">
        <f>IF(AA345&lt;&gt;"",VLOOKUP(AA345,'LibSets constants'!$I$2:$L$999,3,FALSE),"")</f>
        <v>City Bruma (quartermaster)</v>
      </c>
      <c r="AC345" s="3" t="str">
        <f>IF(AA345&lt;&gt;"",VLOOKUP(AA345,'LibSets constants'!$I$2:$L$999,4,FALSE),"")</f>
        <v>Stadt Bruma (Quartiermeister)</v>
      </c>
      <c r="AD345" s="3" t="str">
        <f>IF(J345&lt;&gt;"LIBSETS_SETTYPE_BATTLEGROUND",IF(J345&lt;&gt;"LIBSETS_SETTYPE_SPECIAL",IF(AE345&lt;&gt;"",VLOOKUP(AE345,'ESO zone constants'!$E$2:$L$4999,8,FALSE),""),""),"")</f>
        <v/>
      </c>
      <c r="AH345" s="3" t="str">
        <f>IF(J345&lt;&gt;"LIBSETS_SETTYPE_BATTLEGROUND",IF(J345&lt;&gt;"LIBSETS_SETTYPE_SPECIAL",IF(AI345&lt;&gt;"",VLOOKUP(AI345,'ESO zone constants'!$E$2:$L$4999,8,FALSE),""),""),"")</f>
        <v/>
      </c>
      <c r="AL345" s="3" t="str">
        <f>IF(J345&lt;&gt;"LIBSETS_SETTYPE_BATTLEGROUND",IF(J345&lt;&gt;"LIBSETS_SETTYPE_SPECIAL",IF(AM345&lt;&gt;"",VLOOKUP(AM345,'ESO zone constants'!$E$2:$L$4999,8,FALSE),""),""),"")</f>
        <v/>
      </c>
      <c r="AP345" s="3" t="str">
        <f>IF(J345&lt;&gt;"LIBSETS_SETTYPE_BATTLEGROUND",IF(J345&lt;&gt;"LIBSETS_SETTYPE_SPECIAL",IF(AQ345&lt;&gt;"",VLOOKUP(AQ345,'ESO zone constants'!$E$2:$L$4999,8,FALSE),""),""),"")</f>
        <v/>
      </c>
      <c r="AT345" s="25" t="str">
        <f t="shared" si="28"/>
        <v>[234] = {wayshrines={-1,-1,-1,}, dlcId=DLC_BASE_GAME</v>
      </c>
      <c r="AU345" s="25" t="str">
        <f t="shared" si="32"/>
        <v>, zoneIds={181,181}, veteran=false</v>
      </c>
      <c r="AV345" s="25" t="str">
        <f t="shared" si="34"/>
        <v>, setType=LIBSETS_SETTYPE_CYRODIIL, dropMechanic=LIBSETS_DROP_MECHANIC_MAIL_PVP_REWARDS_FOR_THE_WORTHY},</v>
      </c>
      <c r="AW345" s="25" t="str">
        <f t="shared" si="33"/>
        <v xml:space="preserve"> --Marksman's Crest / Wappen des Meisterschützen   [Cyrodiil, Cyrodiil]</v>
      </c>
    </row>
    <row r="346" spans="1:49" x14ac:dyDescent="0.25">
      <c r="A346" s="13">
        <v>108</v>
      </c>
      <c r="B346" t="s">
        <v>1607</v>
      </c>
      <c r="C346" t="s">
        <v>1609</v>
      </c>
      <c r="D346" t="s">
        <v>1608</v>
      </c>
      <c r="G346" s="3">
        <f t="shared" si="31"/>
        <v>108</v>
      </c>
      <c r="J346" s="8" t="s">
        <v>4248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V346" s="43" t="s">
        <v>4354</v>
      </c>
      <c r="W346" s="3" t="str">
        <f>IF(V346&lt;&gt;"",VLOOKUP(V346,'LibSets constants'!$I$2:$L$999,3,FALSE),"")</f>
        <v>Rewards for the worthy (Cyrodiil/Battleground mail)</v>
      </c>
      <c r="X346" s="3" t="str">
        <f>IF(V346&lt;&gt;"",VLOOKUP(V346,'LibSets constants'!$I$2:$L$999,4,FALSE),"")</f>
        <v>Gerechter Lohn (Cyrodiil/Schlachtfeld Mail)</v>
      </c>
      <c r="Y346" s="3">
        <f>IF(J346&lt;&gt;"LIBSETS_SETTYPE_BATTLEGROUND",IF(J346&lt;&gt;"LIBSETS_SETTYPE_SPECIAL",IF(Z346&lt;&gt;"",VLOOKUP(Z346,'ESO zone constants'!$E$2:$L$4999,8,FALSE),""),""),"")</f>
        <v>181</v>
      </c>
      <c r="Z346" t="s">
        <v>170</v>
      </c>
      <c r="AA346" s="43" t="s">
        <v>4347</v>
      </c>
      <c r="AB346" s="3" t="str">
        <f>IF(AA346&lt;&gt;"",VLOOKUP(AA346,'LibSets constants'!$I$2:$L$999,3,FALSE),"")</f>
        <v>City Vlastarus (quartermaster)</v>
      </c>
      <c r="AC346" s="3" t="str">
        <f>IF(AA346&lt;&gt;"",VLOOKUP(AA346,'LibSets constants'!$I$2:$L$999,4,FALSE),"")</f>
        <v>Stadt Vlastarus (Quartiermeister)</v>
      </c>
      <c r="AD346" s="3" t="str">
        <f>IF(J346&lt;&gt;"LIBSETS_SETTYPE_BATTLEGROUND",IF(J346&lt;&gt;"LIBSETS_SETTYPE_SPECIAL",IF(AE346&lt;&gt;"",VLOOKUP(AE346,'ESO zone constants'!$E$2:$L$4999,8,FALSE),""),""),"")</f>
        <v/>
      </c>
      <c r="AH346" s="3" t="str">
        <f>IF(J346&lt;&gt;"LIBSETS_SETTYPE_BATTLEGROUND",IF(J346&lt;&gt;"LIBSETS_SETTYPE_SPECIAL",IF(AI346&lt;&gt;"",VLOOKUP(AI346,'ESO zone constants'!$E$2:$L$4999,8,FALSE),""),""),"")</f>
        <v/>
      </c>
      <c r="AL346" s="3" t="str">
        <f>IF(J346&lt;&gt;"LIBSETS_SETTYPE_BATTLEGROUND",IF(J346&lt;&gt;"LIBSETS_SETTYPE_SPECIAL",IF(AM346&lt;&gt;"",VLOOKUP(AM346,'ESO zone constants'!$E$2:$L$4999,8,FALSE),""),""),"")</f>
        <v/>
      </c>
      <c r="AP346" s="3" t="str">
        <f>IF(J346&lt;&gt;"LIBSETS_SETTYPE_BATTLEGROUND",IF(J346&lt;&gt;"LIBSETS_SETTYPE_SPECIAL",IF(AQ346&lt;&gt;"",VLOOKUP(AQ346,'ESO zone constants'!$E$2:$L$4999,8,FALSE),""),""),"")</f>
        <v/>
      </c>
      <c r="AT346" s="25" t="str">
        <f t="shared" si="28"/>
        <v>[108] = {wayshrines={-1,-1,-1,}, dlcId=DLC_BASE_GAME</v>
      </c>
      <c r="AU346" s="25" t="str">
        <f t="shared" si="32"/>
        <v>, zoneIds={181,181}, veteran=false</v>
      </c>
      <c r="AV346" s="25" t="str">
        <f t="shared" si="34"/>
        <v>, setType=LIBSETS_SETTYPE_CYRODIIL, dropMechanic=LIBSETS_DROP_MECHANIC_MAIL_PVP_REWARDS_FOR_THE_WORTHY},</v>
      </c>
      <c r="AW346" s="25" t="str">
        <f t="shared" si="33"/>
        <v xml:space="preserve"> --Ravager / Verwüster   [Cyrodiil, Cyrodiil]</v>
      </c>
    </row>
    <row r="347" spans="1:49" x14ac:dyDescent="0.25">
      <c r="A347" s="13">
        <v>76</v>
      </c>
      <c r="B347" t="s">
        <v>1512</v>
      </c>
      <c r="C347" t="s">
        <v>1514</v>
      </c>
      <c r="D347" t="s">
        <v>1513</v>
      </c>
      <c r="G347" s="3">
        <f t="shared" si="31"/>
        <v>76</v>
      </c>
      <c r="J347" s="8" t="s">
        <v>4248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V347" s="43" t="s">
        <v>4354</v>
      </c>
      <c r="W347" s="3" t="str">
        <f>IF(V347&lt;&gt;"",VLOOKUP(V347,'LibSets constants'!$I$2:$L$999,3,FALSE),"")</f>
        <v>Rewards for the worthy (Cyrodiil/Battleground mail)</v>
      </c>
      <c r="X347" s="3" t="str">
        <f>IF(V347&lt;&gt;"",VLOOKUP(V347,'LibSets constants'!$I$2:$L$999,4,FALSE),"")</f>
        <v>Gerechter Lohn (Cyrodiil/Schlachtfeld Mail)</v>
      </c>
      <c r="Y347" s="3">
        <f>IF(J347&lt;&gt;"LIBSETS_SETTYPE_BATTLEGROUND",IF(J347&lt;&gt;"LIBSETS_SETTYPE_SPECIAL",IF(Z347&lt;&gt;"",VLOOKUP(Z347,'ESO zone constants'!$E$2:$L$4999,8,FALSE),""),""),"")</f>
        <v>181</v>
      </c>
      <c r="Z347" t="s">
        <v>170</v>
      </c>
      <c r="AA347" s="43" t="s">
        <v>4344</v>
      </c>
      <c r="AB347" s="3" t="str">
        <f>IF(AA347&lt;&gt;"",VLOOKUP(AA347,'LibSets constants'!$I$2:$L$999,3,FALSE),"")</f>
        <v>City Erntefurt (quartermaster)</v>
      </c>
      <c r="AC347" s="3" t="str">
        <f>IF(AA347&lt;&gt;"",VLOOKUP(AA347,'LibSets constants'!$I$2:$L$999,4,FALSE),"")</f>
        <v>Stadt Erntefurt (Quartiermeister)</v>
      </c>
      <c r="AD347" s="3" t="str">
        <f>IF(J347&lt;&gt;"LIBSETS_SETTYPE_BATTLEGROUND",IF(J347&lt;&gt;"LIBSETS_SETTYPE_SPECIAL",IF(AE347&lt;&gt;"",VLOOKUP(AE347,'ESO zone constants'!$E$2:$L$4999,8,FALSE),""),""),"")</f>
        <v/>
      </c>
      <c r="AH347" s="3" t="str">
        <f>IF(J347&lt;&gt;"LIBSETS_SETTYPE_BATTLEGROUND",IF(J347&lt;&gt;"LIBSETS_SETTYPE_SPECIAL",IF(AI347&lt;&gt;"",VLOOKUP(AI347,'ESO zone constants'!$E$2:$L$4999,8,FALSE),""),""),"")</f>
        <v/>
      </c>
      <c r="AL347" s="3" t="str">
        <f>IF(J347&lt;&gt;"LIBSETS_SETTYPE_BATTLEGROUND",IF(J347&lt;&gt;"LIBSETS_SETTYPE_SPECIAL",IF(AM347&lt;&gt;"",VLOOKUP(AM347,'ESO zone constants'!$E$2:$L$4999,8,FALSE),""),""),"")</f>
        <v/>
      </c>
      <c r="AP347" s="3" t="str">
        <f>IF(J347&lt;&gt;"LIBSETS_SETTYPE_BATTLEGROUND",IF(J347&lt;&gt;"LIBSETS_SETTYPE_SPECIAL",IF(AQ347&lt;&gt;"",VLOOKUP(AQ347,'ESO zone constants'!$E$2:$L$4999,8,FALSE),""),""),"")</f>
        <v/>
      </c>
      <c r="AT347" s="25" t="str">
        <f t="shared" si="28"/>
        <v>[76] = {wayshrines={-1,-1,-1,}, dlcId=DLC_BASE_GAME</v>
      </c>
      <c r="AU347" s="25" t="str">
        <f t="shared" si="32"/>
        <v>, zoneIds={181,181}, veteran=false</v>
      </c>
      <c r="AV347" s="25" t="str">
        <f t="shared" si="34"/>
        <v>, setType=LIBSETS_SETTYPE_CYRODIIL, dropMechanic=LIBSETS_DROP_MECHANIC_MAIL_PVP_REWARDS_FOR_THE_WORTHY},</v>
      </c>
      <c r="AW347" s="25" t="str">
        <f t="shared" si="33"/>
        <v xml:space="preserve"> --Robes of Alteration Mastery / Roben der Veränderungsbeherrschung   [Cyrodiil, Cyrodiil]</v>
      </c>
    </row>
    <row r="348" spans="1:49" x14ac:dyDescent="0.25">
      <c r="A348" s="13">
        <v>235</v>
      </c>
      <c r="B348" t="s">
        <v>1904</v>
      </c>
      <c r="C348" t="s">
        <v>1906</v>
      </c>
      <c r="D348" t="s">
        <v>1905</v>
      </c>
      <c r="G348" s="3">
        <f t="shared" si="31"/>
        <v>235</v>
      </c>
      <c r="I348" t="s">
        <v>4198</v>
      </c>
      <c r="J348" s="8" t="s">
        <v>4248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V348" s="43" t="s">
        <v>4354</v>
      </c>
      <c r="W348" s="3" t="str">
        <f>IF(V348&lt;&gt;"",VLOOKUP(V348,'LibSets constants'!$I$2:$L$999,3,FALSE),"")</f>
        <v>Rewards for the worthy (Cyrodiil/Battleground mail)</v>
      </c>
      <c r="X348" s="3" t="str">
        <f>IF(V348&lt;&gt;"",VLOOKUP(V348,'LibSets constants'!$I$2:$L$999,4,FALSE),"")</f>
        <v>Gerechter Lohn (Cyrodiil/Schlachtfeld Mail)</v>
      </c>
      <c r="Y348" s="3">
        <f>IF(J348&lt;&gt;"LIBSETS_SETTYPE_BATTLEGROUND",IF(J348&lt;&gt;"LIBSETS_SETTYPE_SPECIAL",IF(Z348&lt;&gt;"",VLOOKUP(Z348,'ESO zone constants'!$E$2:$L$4999,8,FALSE),""),""),"")</f>
        <v>181</v>
      </c>
      <c r="Z348" t="s">
        <v>170</v>
      </c>
      <c r="AA348" s="43" t="s">
        <v>4344</v>
      </c>
      <c r="AB348" s="3" t="str">
        <f>IF(AA348&lt;&gt;"",VLOOKUP(AA348,'LibSets constants'!$I$2:$L$999,3,FALSE),"")</f>
        <v>City Erntefurt (quartermaster)</v>
      </c>
      <c r="AC348" s="3" t="str">
        <f>IF(AA348&lt;&gt;"",VLOOKUP(AA348,'LibSets constants'!$I$2:$L$999,4,FALSE),"")</f>
        <v>Stadt Erntefurt (Quartiermeister)</v>
      </c>
      <c r="AD348" s="3" t="str">
        <f>IF(J348&lt;&gt;"LIBSETS_SETTYPE_BATTLEGROUND",IF(J348&lt;&gt;"LIBSETS_SETTYPE_SPECIAL",IF(AE348&lt;&gt;"",VLOOKUP(AE348,'ESO zone constants'!$E$2:$L$4999,8,FALSE),""),""),"")</f>
        <v/>
      </c>
      <c r="AH348" s="3" t="str">
        <f>IF(J348&lt;&gt;"LIBSETS_SETTYPE_BATTLEGROUND",IF(J348&lt;&gt;"LIBSETS_SETTYPE_SPECIAL",IF(AI348&lt;&gt;"",VLOOKUP(AI348,'ESO zone constants'!$E$2:$L$4999,8,FALSE),""),""),"")</f>
        <v/>
      </c>
      <c r="AL348" s="3" t="str">
        <f>IF(J348&lt;&gt;"LIBSETS_SETTYPE_BATTLEGROUND",IF(J348&lt;&gt;"LIBSETS_SETTYPE_SPECIAL",IF(AM348&lt;&gt;"",VLOOKUP(AM348,'ESO zone constants'!$E$2:$L$4999,8,FALSE),""),""),"")</f>
        <v/>
      </c>
      <c r="AP348" s="3" t="str">
        <f>IF(J348&lt;&gt;"LIBSETS_SETTYPE_BATTLEGROUND",IF(J348&lt;&gt;"LIBSETS_SETTYPE_SPECIAL",IF(AQ348&lt;&gt;"",VLOOKUP(AQ348,'ESO zone constants'!$E$2:$L$4999,8,FALSE),""),""),"")</f>
        <v/>
      </c>
      <c r="AT348" s="25" t="str">
        <f t="shared" si="28"/>
        <v>[235] = {wayshrines={-1,-1,-1,}, dlcId=DLC_BASE_GAME</v>
      </c>
      <c r="AU348" s="25" t="str">
        <f t="shared" si="32"/>
        <v>, zoneIds={181,181}, veteran=false</v>
      </c>
      <c r="AV348" s="25" t="str">
        <f t="shared" si="34"/>
        <v>, setType=LIBSETS_SETTYPE_CYRODIIL, dropMechanic=LIBSETS_DROP_MECHANIC_MAIL_PVP_REWARDS_FOR_THE_WORTHY},</v>
      </c>
      <c r="AW348" s="25" t="str">
        <f t="shared" si="33"/>
        <v xml:space="preserve"> --Robes of Transmutation / Roben der Transmutation   [Cyrodiil, Cyrodiil]</v>
      </c>
    </row>
    <row r="349" spans="1:49" x14ac:dyDescent="0.25">
      <c r="A349" s="13">
        <v>89</v>
      </c>
      <c r="B349" t="s">
        <v>1551</v>
      </c>
      <c r="C349" t="s">
        <v>1553</v>
      </c>
      <c r="D349" t="s">
        <v>1552</v>
      </c>
      <c r="G349" s="3">
        <f t="shared" si="31"/>
        <v>89</v>
      </c>
      <c r="J349" s="8" t="s">
        <v>4248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V349" s="43" t="s">
        <v>4354</v>
      </c>
      <c r="W349" s="3" t="str">
        <f>IF(V349&lt;&gt;"",VLOOKUP(V349,'LibSets constants'!$I$2:$L$999,3,FALSE),"")</f>
        <v>Rewards for the worthy (Cyrodiil/Battleground mail)</v>
      </c>
      <c r="X349" s="3" t="str">
        <f>IF(V349&lt;&gt;"",VLOOKUP(V349,'LibSets constants'!$I$2:$L$999,4,FALSE),"")</f>
        <v>Gerechter Lohn (Cyrodiil/Schlachtfeld Mail)</v>
      </c>
      <c r="Y349" s="3">
        <f>IF(J349&lt;&gt;"LIBSETS_SETTYPE_BATTLEGROUND",IF(J349&lt;&gt;"LIBSETS_SETTYPE_SPECIAL",IF(Z349&lt;&gt;"",VLOOKUP(Z349,'ESO zone constants'!$E$2:$L$4999,8,FALSE),""),""),"")</f>
        <v>181</v>
      </c>
      <c r="Z349" t="s">
        <v>170</v>
      </c>
      <c r="AA349" s="43" t="s">
        <v>4345</v>
      </c>
      <c r="AB349" s="3" t="str">
        <f>IF(AA349&lt;&gt;"",VLOOKUP(AA349,'LibSets constants'!$I$2:$L$999,3,FALSE),"")</f>
        <v>City Bruma (quartermaster)</v>
      </c>
      <c r="AC349" s="3" t="str">
        <f>IF(AA349&lt;&gt;"",VLOOKUP(AA349,'LibSets constants'!$I$2:$L$999,4,FALSE),"")</f>
        <v>Stadt Bruma (Quartiermeister)</v>
      </c>
      <c r="AD349" s="3" t="str">
        <f>IF(J349&lt;&gt;"LIBSETS_SETTYPE_BATTLEGROUND",IF(J349&lt;&gt;"LIBSETS_SETTYPE_SPECIAL",IF(AE349&lt;&gt;"",VLOOKUP(AE349,'ESO zone constants'!$E$2:$L$4999,8,FALSE),""),""),"")</f>
        <v/>
      </c>
      <c r="AH349" s="3" t="str">
        <f>IF(J349&lt;&gt;"LIBSETS_SETTYPE_BATTLEGROUND",IF(J349&lt;&gt;"LIBSETS_SETTYPE_SPECIAL",IF(AI349&lt;&gt;"",VLOOKUP(AI349,'ESO zone constants'!$E$2:$L$4999,8,FALSE),""),""),"")</f>
        <v/>
      </c>
      <c r="AL349" s="3" t="str">
        <f>IF(J349&lt;&gt;"LIBSETS_SETTYPE_BATTLEGROUND",IF(J349&lt;&gt;"LIBSETS_SETTYPE_SPECIAL",IF(AM349&lt;&gt;"",VLOOKUP(AM349,'ESO zone constants'!$E$2:$L$4999,8,FALSE),""),""),"")</f>
        <v/>
      </c>
      <c r="AP349" s="3" t="str">
        <f>IF(J349&lt;&gt;"LIBSETS_SETTYPE_BATTLEGROUND",IF(J349&lt;&gt;"LIBSETS_SETTYPE_SPECIAL",IF(AQ349&lt;&gt;"",VLOOKUP(AQ349,'ESO zone constants'!$E$2:$L$4999,8,FALSE),""),""),"")</f>
        <v/>
      </c>
      <c r="AT349" s="25" t="str">
        <f t="shared" si="28"/>
        <v>[89] = {wayshrines={-1,-1,-1,}, dlcId=DLC_BASE_GAME</v>
      </c>
      <c r="AU349" s="25" t="str">
        <f t="shared" si="32"/>
        <v>, zoneIds={181,181}, veteran=false</v>
      </c>
      <c r="AV349" s="25" t="str">
        <f t="shared" si="34"/>
        <v>, setType=LIBSETS_SETTYPE_CYRODIIL, dropMechanic=LIBSETS_DROP_MECHANIC_MAIL_PVP_REWARDS_FOR_THE_WORTHY},</v>
      </c>
      <c r="AW349" s="25" t="str">
        <f t="shared" si="33"/>
        <v xml:space="preserve"> --Sentry / Wachposten   [Cyrodiil, Cyrodiil]</v>
      </c>
    </row>
    <row r="350" spans="1:49" x14ac:dyDescent="0.25">
      <c r="A350" s="13">
        <v>67</v>
      </c>
      <c r="B350" t="s">
        <v>1485</v>
      </c>
      <c r="C350" t="s">
        <v>1487</v>
      </c>
      <c r="D350" t="s">
        <v>1486</v>
      </c>
      <c r="G350" s="3">
        <f t="shared" si="31"/>
        <v>67</v>
      </c>
      <c r="J350" s="8" t="s">
        <v>4248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V350" s="43" t="s">
        <v>4354</v>
      </c>
      <c r="W350" s="3" t="str">
        <f>IF(V350&lt;&gt;"",VLOOKUP(V350,'LibSets constants'!$I$2:$L$999,3,FALSE),"")</f>
        <v>Rewards for the worthy (Cyrodiil/Battleground mail)</v>
      </c>
      <c r="X350" s="3" t="str">
        <f>IF(V350&lt;&gt;"",VLOOKUP(V350,'LibSets constants'!$I$2:$L$999,4,FALSE),"")</f>
        <v>Gerechter Lohn (Cyrodiil/Schlachtfeld Mail)</v>
      </c>
      <c r="Y350" s="3">
        <f>IF(J350&lt;&gt;"LIBSETS_SETTYPE_BATTLEGROUND",IF(J350&lt;&gt;"LIBSETS_SETTYPE_SPECIAL",IF(Z350&lt;&gt;"",VLOOKUP(Z350,'ESO zone constants'!$E$2:$L$4999,8,FALSE),""),""),"")</f>
        <v>181</v>
      </c>
      <c r="Z350" t="s">
        <v>170</v>
      </c>
      <c r="AA350" s="43" t="s">
        <v>4345</v>
      </c>
      <c r="AB350" s="3" t="str">
        <f>IF(AA350&lt;&gt;"",VLOOKUP(AA350,'LibSets constants'!$I$2:$L$999,3,FALSE),"")</f>
        <v>City Bruma (quartermaster)</v>
      </c>
      <c r="AC350" s="3" t="str">
        <f>IF(AA350&lt;&gt;"",VLOOKUP(AA350,'LibSets constants'!$I$2:$L$999,4,FALSE),"")</f>
        <v>Stadt Bruma (Quartiermeister)</v>
      </c>
      <c r="AD350" s="3" t="str">
        <f>IF(J350&lt;&gt;"LIBSETS_SETTYPE_BATTLEGROUND",IF(J350&lt;&gt;"LIBSETS_SETTYPE_SPECIAL",IF(AE350&lt;&gt;"",VLOOKUP(AE350,'ESO zone constants'!$E$2:$L$4999,8,FALSE),""),""),"")</f>
        <v/>
      </c>
      <c r="AH350" s="3" t="str">
        <f>IF(J350&lt;&gt;"LIBSETS_SETTYPE_BATTLEGROUND",IF(J350&lt;&gt;"LIBSETS_SETTYPE_SPECIAL",IF(AI350&lt;&gt;"",VLOOKUP(AI350,'ESO zone constants'!$E$2:$L$4999,8,FALSE),""),""),"")</f>
        <v/>
      </c>
      <c r="AL350" s="3" t="str">
        <f>IF(J350&lt;&gt;"LIBSETS_SETTYPE_BATTLEGROUND",IF(J350&lt;&gt;"LIBSETS_SETTYPE_SPECIAL",IF(AM350&lt;&gt;"",VLOOKUP(AM350,'ESO zone constants'!$E$2:$L$4999,8,FALSE),""),""),"")</f>
        <v/>
      </c>
      <c r="AP350" s="3" t="str">
        <f>IF(J350&lt;&gt;"LIBSETS_SETTYPE_BATTLEGROUND",IF(J350&lt;&gt;"LIBSETS_SETTYPE_SPECIAL",IF(AQ350&lt;&gt;"",VLOOKUP(AQ350,'ESO zone constants'!$E$2:$L$4999,8,FALSE),""),""),"")</f>
        <v/>
      </c>
      <c r="AT350" s="25" t="str">
        <f t="shared" si="28"/>
        <v>[67] = {wayshrines={-1,-1,-1,}, dlcId=DLC_BASE_GAME</v>
      </c>
      <c r="AU350" s="25" t="str">
        <f t="shared" si="32"/>
        <v>, zoneIds={181,181}, veteran=false</v>
      </c>
      <c r="AV350" s="25" t="str">
        <f t="shared" si="34"/>
        <v>, setType=LIBSETS_SETTYPE_CYRODIIL, dropMechanic=LIBSETS_DROP_MECHANIC_MAIL_PVP_REWARDS_FOR_THE_WORTHY},</v>
      </c>
      <c r="AW350" s="25" t="str">
        <f t="shared" si="33"/>
        <v xml:space="preserve"> --Shadow Walker / Schattengänger   [Cyrodiil, Cyrodiil]</v>
      </c>
    </row>
    <row r="351" spans="1:49" x14ac:dyDescent="0.25">
      <c r="A351" s="13">
        <v>132</v>
      </c>
      <c r="B351" t="s">
        <v>1675</v>
      </c>
      <c r="C351" t="s">
        <v>1677</v>
      </c>
      <c r="D351" t="s">
        <v>1676</v>
      </c>
      <c r="G351" s="3">
        <f t="shared" si="31"/>
        <v>132</v>
      </c>
      <c r="J351" s="8" t="s">
        <v>4248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V351" s="43" t="s">
        <v>4354</v>
      </c>
      <c r="W351" s="3" t="str">
        <f>IF(V351&lt;&gt;"",VLOOKUP(V351,'LibSets constants'!$I$2:$L$999,3,FALSE),"")</f>
        <v>Rewards for the worthy (Cyrodiil/Battleground mail)</v>
      </c>
      <c r="X351" s="3" t="str">
        <f>IF(V351&lt;&gt;"",VLOOKUP(V351,'LibSets constants'!$I$2:$L$999,4,FALSE),"")</f>
        <v>Gerechter Lohn (Cyrodiil/Schlachtfeld Mail)</v>
      </c>
      <c r="Y351" s="3">
        <f>IF(J351&lt;&gt;"LIBSETS_SETTYPE_BATTLEGROUND",IF(J351&lt;&gt;"LIBSETS_SETTYPE_SPECIAL",IF(Z351&lt;&gt;"",VLOOKUP(Z351,'ESO zone constants'!$E$2:$L$4999,8,FALSE),""),""),"")</f>
        <v>181</v>
      </c>
      <c r="Z351" t="s">
        <v>170</v>
      </c>
      <c r="AA351" s="43" t="s">
        <v>4345</v>
      </c>
      <c r="AB351" s="3" t="str">
        <f>IF(AA351&lt;&gt;"",VLOOKUP(AA351,'LibSets constants'!$I$2:$L$999,3,FALSE),"")</f>
        <v>City Bruma (quartermaster)</v>
      </c>
      <c r="AC351" s="3" t="str">
        <f>IF(AA351&lt;&gt;"",VLOOKUP(AA351,'LibSets constants'!$I$2:$L$999,4,FALSE),"")</f>
        <v>Stadt Bruma (Quartiermeister)</v>
      </c>
      <c r="AD351" s="3" t="str">
        <f>IF(J351&lt;&gt;"LIBSETS_SETTYPE_BATTLEGROUND",IF(J351&lt;&gt;"LIBSETS_SETTYPE_SPECIAL",IF(AE351&lt;&gt;"",VLOOKUP(AE351,'ESO zone constants'!$E$2:$L$4999,8,FALSE),""),""),"")</f>
        <v/>
      </c>
      <c r="AH351" s="3" t="str">
        <f>IF(J351&lt;&gt;"LIBSETS_SETTYPE_BATTLEGROUND",IF(J351&lt;&gt;"LIBSETS_SETTYPE_SPECIAL",IF(AI351&lt;&gt;"",VLOOKUP(AI351,'ESO zone constants'!$E$2:$L$4999,8,FALSE),""),""),"")</f>
        <v/>
      </c>
      <c r="AL351" s="3" t="str">
        <f>IF(J351&lt;&gt;"LIBSETS_SETTYPE_BATTLEGROUND",IF(J351&lt;&gt;"LIBSETS_SETTYPE_SPECIAL",IF(AM351&lt;&gt;"",VLOOKUP(AM351,'ESO zone constants'!$E$2:$L$4999,8,FALSE),""),""),"")</f>
        <v/>
      </c>
      <c r="AP351" s="3" t="str">
        <f>IF(J351&lt;&gt;"LIBSETS_SETTYPE_BATTLEGROUND",IF(J351&lt;&gt;"LIBSETS_SETTYPE_SPECIAL",IF(AQ351&lt;&gt;"",VLOOKUP(AQ351,'ESO zone constants'!$E$2:$L$4999,8,FALSE),""),""),"")</f>
        <v/>
      </c>
      <c r="AT351" s="25" t="str">
        <f t="shared" si="28"/>
        <v>[132] = {wayshrines={-1,-1,-1,}, dlcId=DLC_BASE_GAME</v>
      </c>
      <c r="AU351" s="25" t="str">
        <f t="shared" si="32"/>
        <v>, zoneIds={181,181}, veteran=false</v>
      </c>
      <c r="AV351" s="25" t="str">
        <f t="shared" si="34"/>
        <v>, setType=LIBSETS_SETTYPE_CYRODIIL, dropMechanic=LIBSETS_DROP_MECHANIC_MAIL_PVP_REWARDS_FOR_THE_WORTHY},</v>
      </c>
      <c r="AW351" s="25" t="str">
        <f t="shared" si="33"/>
        <v xml:space="preserve"> --Shield of the Valiant / Schild des Tapferen   [Cyrodiil, Cyrodiil]</v>
      </c>
    </row>
    <row r="352" spans="1:49" x14ac:dyDescent="0.25">
      <c r="A352" s="13">
        <v>420</v>
      </c>
      <c r="B352" t="s">
        <v>2368</v>
      </c>
      <c r="C352" t="s">
        <v>2370</v>
      </c>
      <c r="D352" t="s">
        <v>2369</v>
      </c>
      <c r="G352" s="3">
        <f t="shared" si="31"/>
        <v>420</v>
      </c>
      <c r="J352" s="8" t="s">
        <v>4248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V352" s="43" t="s">
        <v>4354</v>
      </c>
      <c r="W352" s="3" t="str">
        <f>IF(V352&lt;&gt;"",VLOOKUP(V352,'LibSets constants'!$I$2:$L$999,3,FALSE),"")</f>
        <v>Rewards for the worthy (Cyrodiil/Battleground mail)</v>
      </c>
      <c r="X352" s="3" t="str">
        <f>IF(V352&lt;&gt;"",VLOOKUP(V352,'LibSets constants'!$I$2:$L$999,4,FALSE),"")</f>
        <v>Gerechter Lohn (Cyrodiil/Schlachtfeld Mail)</v>
      </c>
      <c r="Y352" s="3" t="str">
        <f>IF(J352&lt;&gt;"LIBSETS_SETTYPE_BATTLEGROUND",IF(J352&lt;&gt;"LIBSETS_SETTYPE_SPECIAL",IF(Z352&lt;&gt;"",VLOOKUP(Z352,'ESO zone constants'!$E$2:$L$4999,8,FALSE),""),""),"")</f>
        <v/>
      </c>
      <c r="AB352" s="3" t="str">
        <f>IF(AA352&lt;&gt;"",VLOOKUP(AA352,'LibSets constants'!$I$2:$L$999,3,FALSE),"")</f>
        <v/>
      </c>
      <c r="AC352" s="3" t="str">
        <f>IF(AA352&lt;&gt;"",VLOOKUP(AA352,'LibSets constants'!$I$2:$L$999,4,FALSE),"")</f>
        <v/>
      </c>
      <c r="AD352" s="3" t="str">
        <f>IF(J352&lt;&gt;"LIBSETS_SETTYPE_BATTLEGROUND",IF(J352&lt;&gt;"LIBSETS_SETTYPE_SPECIAL",IF(AE352&lt;&gt;"",VLOOKUP(AE352,'ESO zone constants'!$E$2:$L$4999,8,FALSE),""),""),"")</f>
        <v/>
      </c>
      <c r="AH352" s="3" t="str">
        <f>IF(J352&lt;&gt;"LIBSETS_SETTYPE_BATTLEGROUND",IF(J352&lt;&gt;"LIBSETS_SETTYPE_SPECIAL",IF(AI352&lt;&gt;"",VLOOKUP(AI352,'ESO zone constants'!$E$2:$L$4999,8,FALSE),""),""),"")</f>
        <v/>
      </c>
      <c r="AL352" s="3" t="str">
        <f>IF(J352&lt;&gt;"LIBSETS_SETTYPE_BATTLEGROUND",IF(J352&lt;&gt;"LIBSETS_SETTYPE_SPECIAL",IF(AM352&lt;&gt;"",VLOOKUP(AM352,'ESO zone constants'!$E$2:$L$4999,8,FALSE),""),""),"")</f>
        <v/>
      </c>
      <c r="AP352" s="3" t="str">
        <f>IF(J352&lt;&gt;"LIBSETS_SETTYPE_BATTLEGROUND",IF(J352&lt;&gt;"LIBSETS_SETTYPE_SPECIAL",IF(AQ352&lt;&gt;"",VLOOKUP(AQ352,'ESO zone constants'!$E$2:$L$4999,8,FALSE),""),""),"")</f>
        <v/>
      </c>
      <c r="AT352" s="25" t="str">
        <f t="shared" si="28"/>
        <v>[420] = {wayshrines={-1,-1,-1,}, dlcId=DLC_BASE_GAME</v>
      </c>
      <c r="AU352" s="25" t="str">
        <f t="shared" si="32"/>
        <v>, zoneIds={181}, veteran=false</v>
      </c>
      <c r="AV352" s="25" t="str">
        <f t="shared" si="34"/>
        <v>, setType=LIBSETS_SETTYPE_CYRODIIL, dropMechanic=LIBSETS_DROP_MECHANIC_MAIL_PVP_REWARDS_FOR_THE_WORTHY},</v>
      </c>
      <c r="AW352" s="25" t="str">
        <f t="shared" si="33"/>
        <v xml:space="preserve"> --Soldier of Anguish / Soldat der Pein   [Cyrodiil]</v>
      </c>
    </row>
    <row r="353" spans="1:49" x14ac:dyDescent="0.25">
      <c r="A353" s="13">
        <v>418</v>
      </c>
      <c r="B353" t="s">
        <v>2362</v>
      </c>
      <c r="C353" t="s">
        <v>2364</v>
      </c>
      <c r="D353" t="s">
        <v>2363</v>
      </c>
      <c r="G353" s="3">
        <f t="shared" si="31"/>
        <v>418</v>
      </c>
      <c r="J353" s="8" t="s">
        <v>4248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V353" s="43" t="s">
        <v>4354</v>
      </c>
      <c r="W353" s="3" t="str">
        <f>IF(V353&lt;&gt;"",VLOOKUP(V353,'LibSets constants'!$I$2:$L$999,3,FALSE),"")</f>
        <v>Rewards for the worthy (Cyrodiil/Battleground mail)</v>
      </c>
      <c r="X353" s="3" t="str">
        <f>IF(V353&lt;&gt;"",VLOOKUP(V353,'LibSets constants'!$I$2:$L$999,4,FALSE),"")</f>
        <v>Gerechter Lohn (Cyrodiil/Schlachtfeld Mail)</v>
      </c>
      <c r="Y353" s="3" t="str">
        <f>IF(J353&lt;&gt;"LIBSETS_SETTYPE_BATTLEGROUND",IF(J353&lt;&gt;"LIBSETS_SETTYPE_SPECIAL",IF(Z353&lt;&gt;"",VLOOKUP(Z353,'ESO zone constants'!$E$2:$L$4999,8,FALSE),""),""),"")</f>
        <v/>
      </c>
      <c r="AB353" s="3" t="str">
        <f>IF(AA353&lt;&gt;"",VLOOKUP(AA353,'LibSets constants'!$I$2:$L$999,3,FALSE),"")</f>
        <v/>
      </c>
      <c r="AC353" s="3" t="str">
        <f>IF(AA353&lt;&gt;"",VLOOKUP(AA353,'LibSets constants'!$I$2:$L$999,4,FALSE),"")</f>
        <v/>
      </c>
      <c r="AD353" s="3" t="str">
        <f>IF(J353&lt;&gt;"LIBSETS_SETTYPE_BATTLEGROUND",IF(J353&lt;&gt;"LIBSETS_SETTYPE_SPECIAL",IF(AE353&lt;&gt;"",VLOOKUP(AE353,'ESO zone constants'!$E$2:$L$4999,8,FALSE),""),""),"")</f>
        <v/>
      </c>
      <c r="AH353" s="3" t="str">
        <f>IF(J353&lt;&gt;"LIBSETS_SETTYPE_BATTLEGROUND",IF(J353&lt;&gt;"LIBSETS_SETTYPE_SPECIAL",IF(AI353&lt;&gt;"",VLOOKUP(AI353,'ESO zone constants'!$E$2:$L$4999,8,FALSE),""),""),"")</f>
        <v/>
      </c>
      <c r="AL353" s="3" t="str">
        <f>IF(J353&lt;&gt;"LIBSETS_SETTYPE_BATTLEGROUND",IF(J353&lt;&gt;"LIBSETS_SETTYPE_SPECIAL",IF(AM353&lt;&gt;"",VLOOKUP(AM353,'ESO zone constants'!$E$2:$L$4999,8,FALSE),""),""),"")</f>
        <v/>
      </c>
      <c r="AP353" s="3" t="str">
        <f>IF(J353&lt;&gt;"LIBSETS_SETTYPE_BATTLEGROUND",IF(J353&lt;&gt;"LIBSETS_SETTYPE_SPECIAL",IF(AQ353&lt;&gt;"",VLOOKUP(AQ353,'ESO zone constants'!$E$2:$L$4999,8,FALSE),""),""),"")</f>
        <v/>
      </c>
      <c r="AT353" s="25" t="str">
        <f t="shared" si="28"/>
        <v>[418] = {wayshrines={-1,-1,-1,}, dlcId=DLC_BASE_GAME</v>
      </c>
      <c r="AU353" s="25" t="str">
        <f t="shared" si="32"/>
        <v>, zoneIds={181}, veteran=false</v>
      </c>
      <c r="AV353" s="25" t="str">
        <f t="shared" si="34"/>
        <v>, setType=LIBSETS_SETTYPE_CYRODIIL, dropMechanic=LIBSETS_DROP_MECHANIC_MAIL_PVP_REWARDS_FOR_THE_WORTHY},</v>
      </c>
      <c r="AW353" s="25" t="str">
        <f t="shared" si="33"/>
        <v xml:space="preserve"> --Spell Strategist / Zauberstratege   [Cyrodiil]</v>
      </c>
    </row>
    <row r="354" spans="1:49" x14ac:dyDescent="0.25">
      <c r="A354" s="13">
        <v>421</v>
      </c>
      <c r="B354" t="s">
        <v>2371</v>
      </c>
      <c r="C354" t="s">
        <v>2373</v>
      </c>
      <c r="D354" t="s">
        <v>2372</v>
      </c>
      <c r="G354" s="3">
        <f t="shared" si="31"/>
        <v>421</v>
      </c>
      <c r="J354" s="8" t="s">
        <v>4248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V354" s="43" t="s">
        <v>4354</v>
      </c>
      <c r="W354" s="3" t="str">
        <f>IF(V354&lt;&gt;"",VLOOKUP(V354,'LibSets constants'!$I$2:$L$999,3,FALSE),"")</f>
        <v>Rewards for the worthy (Cyrodiil/Battleground mail)</v>
      </c>
      <c r="X354" s="3" t="str">
        <f>IF(V354&lt;&gt;"",VLOOKUP(V354,'LibSets constants'!$I$2:$L$999,4,FALSE),"")</f>
        <v>Gerechter Lohn (Cyrodiil/Schlachtfeld Mail)</v>
      </c>
      <c r="Y354" s="3" t="str">
        <f>IF(J354&lt;&gt;"LIBSETS_SETTYPE_BATTLEGROUND",IF(J354&lt;&gt;"LIBSETS_SETTYPE_SPECIAL",IF(Z354&lt;&gt;"",VLOOKUP(Z354,'ESO zone constants'!$E$2:$L$4999,8,FALSE),""),""),"")</f>
        <v/>
      </c>
      <c r="AB354" s="3" t="str">
        <f>IF(AA354&lt;&gt;"",VLOOKUP(AA354,'LibSets constants'!$I$2:$L$999,3,FALSE),"")</f>
        <v/>
      </c>
      <c r="AC354" s="3" t="str">
        <f>IF(AA354&lt;&gt;"",VLOOKUP(AA354,'LibSets constants'!$I$2:$L$999,4,FALSE),"")</f>
        <v/>
      </c>
      <c r="AD354" s="3" t="str">
        <f>IF(J354&lt;&gt;"LIBSETS_SETTYPE_BATTLEGROUND",IF(J354&lt;&gt;"LIBSETS_SETTYPE_SPECIAL",IF(AE354&lt;&gt;"",VLOOKUP(AE354,'ESO zone constants'!$E$2:$L$4999,8,FALSE),""),""),"")</f>
        <v/>
      </c>
      <c r="AH354" s="3" t="str">
        <f>IF(J354&lt;&gt;"LIBSETS_SETTYPE_BATTLEGROUND",IF(J354&lt;&gt;"LIBSETS_SETTYPE_SPECIAL",IF(AI354&lt;&gt;"",VLOOKUP(AI354,'ESO zone constants'!$E$2:$L$4999,8,FALSE),""),""),"")</f>
        <v/>
      </c>
      <c r="AL354" s="3" t="str">
        <f>IF(J354&lt;&gt;"LIBSETS_SETTYPE_BATTLEGROUND",IF(J354&lt;&gt;"LIBSETS_SETTYPE_SPECIAL",IF(AM354&lt;&gt;"",VLOOKUP(AM354,'ESO zone constants'!$E$2:$L$4999,8,FALSE),""),""),"")</f>
        <v/>
      </c>
      <c r="AP354" s="3" t="str">
        <f>IF(J354&lt;&gt;"LIBSETS_SETTYPE_BATTLEGROUND",IF(J354&lt;&gt;"LIBSETS_SETTYPE_SPECIAL",IF(AQ354&lt;&gt;"",VLOOKUP(AQ354,'ESO zone constants'!$E$2:$L$4999,8,FALSE),""),""),"")</f>
        <v/>
      </c>
      <c r="AT354" s="25" t="str">
        <f t="shared" si="28"/>
        <v>[421] = {wayshrines={-1,-1,-1,}, dlcId=DLC_BASE_GAME</v>
      </c>
      <c r="AU354" s="25" t="str">
        <f t="shared" si="32"/>
        <v>, zoneIds={181}, veteran=false</v>
      </c>
      <c r="AV354" s="25" t="str">
        <f t="shared" si="34"/>
        <v>, setType=LIBSETS_SETTYPE_CYRODIIL, dropMechanic=LIBSETS_DROP_MECHANIC_MAIL_PVP_REWARDS_FOR_THE_WORTHY},</v>
      </c>
      <c r="AW354" s="25" t="str">
        <f t="shared" si="33"/>
        <v xml:space="preserve"> --Steadfast Hero / Standhafter Held   [Cyrodiil]</v>
      </c>
    </row>
    <row r="355" spans="1:49" x14ac:dyDescent="0.25">
      <c r="A355" s="13">
        <v>97</v>
      </c>
      <c r="B355" t="s">
        <v>1575</v>
      </c>
      <c r="C355" t="s">
        <v>1577</v>
      </c>
      <c r="D355" t="s">
        <v>1576</v>
      </c>
      <c r="G355" s="3">
        <f t="shared" si="31"/>
        <v>97</v>
      </c>
      <c r="I355" t="s">
        <v>4197</v>
      </c>
      <c r="J355" s="8" t="s">
        <v>4248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V355" s="43" t="s">
        <v>4354</v>
      </c>
      <c r="W355" s="3" t="str">
        <f>IF(V355&lt;&gt;"",VLOOKUP(V355,'LibSets constants'!$I$2:$L$999,3,FALSE),"")</f>
        <v>Rewards for the worthy (Cyrodiil/Battleground mail)</v>
      </c>
      <c r="X355" s="3" t="str">
        <f>IF(V355&lt;&gt;"",VLOOKUP(V355,'LibSets constants'!$I$2:$L$999,4,FALSE),"")</f>
        <v>Gerechter Lohn (Cyrodiil/Schlachtfeld Mail)</v>
      </c>
      <c r="Y355" s="3">
        <f>IF(J355&lt;&gt;"LIBSETS_SETTYPE_BATTLEGROUND",IF(J355&lt;&gt;"LIBSETS_SETTYPE_SPECIAL",IF(Z355&lt;&gt;"",VLOOKUP(Z355,'ESO zone constants'!$E$2:$L$4999,8,FALSE),""),""),"")</f>
        <v>181</v>
      </c>
      <c r="Z355" t="s">
        <v>170</v>
      </c>
      <c r="AA355" s="43" t="s">
        <v>4344</v>
      </c>
      <c r="AB355" s="3" t="str">
        <f>IF(AA355&lt;&gt;"",VLOOKUP(AA355,'LibSets constants'!$I$2:$L$999,3,FALSE),"")</f>
        <v>City Erntefurt (quartermaster)</v>
      </c>
      <c r="AC355" s="3" t="str">
        <f>IF(AA355&lt;&gt;"",VLOOKUP(AA355,'LibSets constants'!$I$2:$L$999,4,FALSE),"")</f>
        <v>Stadt Erntefurt (Quartiermeister)</v>
      </c>
      <c r="AD355" s="3" t="str">
        <f>IF(J355&lt;&gt;"LIBSETS_SETTYPE_BATTLEGROUND",IF(J355&lt;&gt;"LIBSETS_SETTYPE_SPECIAL",IF(AE355&lt;&gt;"",VLOOKUP(AE355,'ESO zone constants'!$E$2:$L$4999,8,FALSE),""),""),"")</f>
        <v/>
      </c>
      <c r="AH355" s="3" t="str">
        <f>IF(J355&lt;&gt;"LIBSETS_SETTYPE_BATTLEGROUND",IF(J355&lt;&gt;"LIBSETS_SETTYPE_SPECIAL",IF(AI355&lt;&gt;"",VLOOKUP(AI355,'ESO zone constants'!$E$2:$L$4999,8,FALSE),""),""),"")</f>
        <v/>
      </c>
      <c r="AL355" s="3" t="str">
        <f>IF(J355&lt;&gt;"LIBSETS_SETTYPE_BATTLEGROUND",IF(J355&lt;&gt;"LIBSETS_SETTYPE_SPECIAL",IF(AM355&lt;&gt;"",VLOOKUP(AM355,'ESO zone constants'!$E$2:$L$4999,8,FALSE),""),""),"")</f>
        <v/>
      </c>
      <c r="AP355" s="3" t="str">
        <f>IF(J355&lt;&gt;"LIBSETS_SETTYPE_BATTLEGROUND",IF(J355&lt;&gt;"LIBSETS_SETTYPE_SPECIAL",IF(AQ355&lt;&gt;"",VLOOKUP(AQ355,'ESO zone constants'!$E$2:$L$4999,8,FALSE),""),""),"")</f>
        <v/>
      </c>
      <c r="AT355" s="25" t="str">
        <f t="shared" si="28"/>
        <v>[97] = {wayshrines={-1,-1,-1,}, dlcId=DLC_BASE_GAME</v>
      </c>
      <c r="AU355" s="25" t="str">
        <f t="shared" si="32"/>
        <v>, zoneIds={181,181}, veteran=false</v>
      </c>
      <c r="AV355" s="25" t="str">
        <f t="shared" si="34"/>
        <v>, setType=LIBSETS_SETTYPE_CYRODIIL, dropMechanic=LIBSETS_DROP_MECHANIC_MAIL_PVP_REWARDS_FOR_THE_WORTHY},</v>
      </c>
      <c r="AW355" s="25" t="str">
        <f t="shared" si="33"/>
        <v xml:space="preserve"> --The Arch-Mage / Erzmagier   [Cyrodiil, Cyrodiil]</v>
      </c>
    </row>
    <row r="356" spans="1:49" x14ac:dyDescent="0.25">
      <c r="A356" s="13">
        <v>63</v>
      </c>
      <c r="B356" t="s">
        <v>1473</v>
      </c>
      <c r="C356" t="s">
        <v>1475</v>
      </c>
      <c r="D356" t="s">
        <v>1474</v>
      </c>
      <c r="G356" s="3">
        <f t="shared" si="31"/>
        <v>63</v>
      </c>
      <c r="J356" s="8" t="s">
        <v>4248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V356" s="43" t="s">
        <v>4354</v>
      </c>
      <c r="W356" s="3" t="str">
        <f>IF(V356&lt;&gt;"",VLOOKUP(V356,'LibSets constants'!$I$2:$L$999,3,FALSE),"")</f>
        <v>Rewards for the worthy (Cyrodiil/Battleground mail)</v>
      </c>
      <c r="X356" s="3" t="str">
        <f>IF(V356&lt;&gt;"",VLOOKUP(V356,'LibSets constants'!$I$2:$L$999,4,FALSE),"")</f>
        <v>Gerechter Lohn (Cyrodiil/Schlachtfeld Mail)</v>
      </c>
      <c r="Y356" s="3">
        <f>IF(J356&lt;&gt;"LIBSETS_SETTYPE_BATTLEGROUND",IF(J356&lt;&gt;"LIBSETS_SETTYPE_SPECIAL",IF(Z356&lt;&gt;"",VLOOKUP(Z356,'ESO zone constants'!$E$2:$L$4999,8,FALSE),""),""),"")</f>
        <v>181</v>
      </c>
      <c r="Z356" t="s">
        <v>170</v>
      </c>
      <c r="AA356" s="43" t="s">
        <v>4344</v>
      </c>
      <c r="AB356" s="3" t="str">
        <f>IF(AA356&lt;&gt;"",VLOOKUP(AA356,'LibSets constants'!$I$2:$L$999,3,FALSE),"")</f>
        <v>City Erntefurt (quartermaster)</v>
      </c>
      <c r="AC356" s="3" t="str">
        <f>IF(AA356&lt;&gt;"",VLOOKUP(AA356,'LibSets constants'!$I$2:$L$999,4,FALSE),"")</f>
        <v>Stadt Erntefurt (Quartiermeister)</v>
      </c>
      <c r="AD356" s="3" t="str">
        <f>IF(J356&lt;&gt;"LIBSETS_SETTYPE_BATTLEGROUND",IF(J356&lt;&gt;"LIBSETS_SETTYPE_SPECIAL",IF(AE356&lt;&gt;"",VLOOKUP(AE356,'ESO zone constants'!$E$2:$L$4999,8,FALSE),""),""),"")</f>
        <v/>
      </c>
      <c r="AH356" s="3" t="str">
        <f>IF(J356&lt;&gt;"LIBSETS_SETTYPE_BATTLEGROUND",IF(J356&lt;&gt;"LIBSETS_SETTYPE_SPECIAL",IF(AI356&lt;&gt;"",VLOOKUP(AI356,'ESO zone constants'!$E$2:$L$4999,8,FALSE),""),""),"")</f>
        <v/>
      </c>
      <c r="AL356" s="3" t="str">
        <f>IF(J356&lt;&gt;"LIBSETS_SETTYPE_BATTLEGROUND",IF(J356&lt;&gt;"LIBSETS_SETTYPE_SPECIAL",IF(AM356&lt;&gt;"",VLOOKUP(AM356,'ESO zone constants'!$E$2:$L$4999,8,FALSE),""),""),"")</f>
        <v/>
      </c>
      <c r="AP356" s="3" t="str">
        <f>IF(J356&lt;&gt;"LIBSETS_SETTYPE_BATTLEGROUND",IF(J356&lt;&gt;"LIBSETS_SETTYPE_SPECIAL",IF(AQ356&lt;&gt;"",VLOOKUP(AQ356,'ESO zone constants'!$E$2:$L$4999,8,FALSE),""),""),"")</f>
        <v/>
      </c>
      <c r="AT356" s="25" t="str">
        <f t="shared" si="28"/>
        <v>[63] = {wayshrines={-1,-1,-1,}, dlcId=DLC_BASE_GAME</v>
      </c>
      <c r="AU356" s="25" t="str">
        <f t="shared" si="32"/>
        <v>, zoneIds={181,181}, veteran=false</v>
      </c>
      <c r="AV356" s="25" t="str">
        <f t="shared" si="34"/>
        <v>, setType=LIBSETS_SETTYPE_CYRODIIL, dropMechanic=LIBSETS_DROP_MECHANIC_MAIL_PVP_REWARDS_FOR_THE_WORTHY},</v>
      </c>
      <c r="AW356" s="25" t="str">
        <f t="shared" si="33"/>
        <v xml:space="preserve"> --The Juggernaut / Koloss   [Cyrodiil, Cyrodiil]</v>
      </c>
    </row>
    <row r="357" spans="1:49" x14ac:dyDescent="0.25">
      <c r="A357" s="13">
        <v>50</v>
      </c>
      <c r="B357" t="s">
        <v>1434</v>
      </c>
      <c r="C357" t="s">
        <v>1436</v>
      </c>
      <c r="D357" t="s">
        <v>1435</v>
      </c>
      <c r="G357" s="3">
        <f t="shared" si="31"/>
        <v>50</v>
      </c>
      <c r="J357" s="8" t="s">
        <v>4248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V357" s="43" t="s">
        <v>4354</v>
      </c>
      <c r="W357" s="3" t="str">
        <f>IF(V357&lt;&gt;"",VLOOKUP(V357,'LibSets constants'!$I$2:$L$999,3,FALSE),"")</f>
        <v>Rewards for the worthy (Cyrodiil/Battleground mail)</v>
      </c>
      <c r="X357" s="3" t="str">
        <f>IF(V357&lt;&gt;"",VLOOKUP(V357,'LibSets constants'!$I$2:$L$999,4,FALSE),"")</f>
        <v>Gerechter Lohn (Cyrodiil/Schlachtfeld Mail)</v>
      </c>
      <c r="Y357" s="3">
        <f>IF(J357&lt;&gt;"LIBSETS_SETTYPE_BATTLEGROUND",IF(J357&lt;&gt;"LIBSETS_SETTYPE_SPECIAL",IF(Z357&lt;&gt;"",VLOOKUP(Z357,'ESO zone constants'!$E$2:$L$4999,8,FALSE),""),""),"")</f>
        <v>181</v>
      </c>
      <c r="Z357" t="s">
        <v>170</v>
      </c>
      <c r="AA357" s="43" t="s">
        <v>4345</v>
      </c>
      <c r="AB357" s="3" t="str">
        <f>IF(AA357&lt;&gt;"",VLOOKUP(AA357,'LibSets constants'!$I$2:$L$999,3,FALSE),"")</f>
        <v>City Bruma (quartermaster)</v>
      </c>
      <c r="AC357" s="3" t="str">
        <f>IF(AA357&lt;&gt;"",VLOOKUP(AA357,'LibSets constants'!$I$2:$L$999,4,FALSE),"")</f>
        <v>Stadt Bruma (Quartiermeister)</v>
      </c>
      <c r="AD357" s="3" t="str">
        <f>IF(J357&lt;&gt;"LIBSETS_SETTYPE_BATTLEGROUND",IF(J357&lt;&gt;"LIBSETS_SETTYPE_SPECIAL",IF(AE357&lt;&gt;"",VLOOKUP(AE357,'ESO zone constants'!$E$2:$L$4999,8,FALSE),""),""),"")</f>
        <v/>
      </c>
      <c r="AH357" s="3" t="str">
        <f>IF(J357&lt;&gt;"LIBSETS_SETTYPE_BATTLEGROUND",IF(J357&lt;&gt;"LIBSETS_SETTYPE_SPECIAL",IF(AI357&lt;&gt;"",VLOOKUP(AI357,'ESO zone constants'!$E$2:$L$4999,8,FALSE),""),""),"")</f>
        <v/>
      </c>
      <c r="AL357" s="3" t="str">
        <f>IF(J357&lt;&gt;"LIBSETS_SETTYPE_BATTLEGROUND",IF(J357&lt;&gt;"LIBSETS_SETTYPE_SPECIAL",IF(AM357&lt;&gt;"",VLOOKUP(AM357,'ESO zone constants'!$E$2:$L$4999,8,FALSE),""),""),"")</f>
        <v/>
      </c>
      <c r="AP357" s="3" t="str">
        <f>IF(J357&lt;&gt;"LIBSETS_SETTYPE_BATTLEGROUND",IF(J357&lt;&gt;"LIBSETS_SETTYPE_SPECIAL",IF(AQ357&lt;&gt;"",VLOOKUP(AQ357,'ESO zone constants'!$E$2:$L$4999,8,FALSE),""),""),"")</f>
        <v/>
      </c>
      <c r="AT357" s="25" t="str">
        <f t="shared" si="28"/>
        <v>[50] = {wayshrines={-1,-1,-1,}, dlcId=DLC_BASE_GAME</v>
      </c>
      <c r="AU357" s="25" t="str">
        <f t="shared" si="32"/>
        <v>, zoneIds={181,181}, veteran=false</v>
      </c>
      <c r="AV357" s="25" t="str">
        <f t="shared" si="34"/>
        <v>, setType=LIBSETS_SETTYPE_CYRODIIL, dropMechanic=LIBSETS_DROP_MECHANIC_MAIL_PVP_REWARDS_FOR_THE_WORTHY},</v>
      </c>
      <c r="AW357" s="25" t="str">
        <f t="shared" si="33"/>
        <v xml:space="preserve"> --The Morag Tong / Morag Tong   [Cyrodiil, Cyrodiil]</v>
      </c>
    </row>
    <row r="358" spans="1:49" x14ac:dyDescent="0.25">
      <c r="A358" s="13">
        <v>129</v>
      </c>
      <c r="B358" t="s">
        <v>1666</v>
      </c>
      <c r="C358" t="s">
        <v>1668</v>
      </c>
      <c r="D358" t="s">
        <v>1667</v>
      </c>
      <c r="G358" s="3">
        <f t="shared" si="31"/>
        <v>129</v>
      </c>
      <c r="I358" t="s">
        <v>4197</v>
      </c>
      <c r="J358" s="8" t="s">
        <v>4248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V358" s="43" t="s">
        <v>4354</v>
      </c>
      <c r="W358" s="3" t="str">
        <f>IF(V358&lt;&gt;"",VLOOKUP(V358,'LibSets constants'!$I$2:$L$999,3,FALSE),"")</f>
        <v>Rewards for the worthy (Cyrodiil/Battleground mail)</v>
      </c>
      <c r="X358" s="3" t="str">
        <f>IF(V358&lt;&gt;"",VLOOKUP(V358,'LibSets constants'!$I$2:$L$999,4,FALSE),"")</f>
        <v>Gerechter Lohn (Cyrodiil/Schlachtfeld Mail)</v>
      </c>
      <c r="Y358" s="3" t="str">
        <f>IF(J358&lt;&gt;"LIBSETS_SETTYPE_BATTLEGROUND",IF(J358&lt;&gt;"LIBSETS_SETTYPE_SPECIAL",IF(Z358&lt;&gt;"",VLOOKUP(Z358,'ESO zone constants'!$E$2:$L$4999,8,FALSE),""),""),"")</f>
        <v/>
      </c>
      <c r="AB358" s="3" t="str">
        <f>IF(AA358&lt;&gt;"",VLOOKUP(AA358,'LibSets constants'!$I$2:$L$999,3,FALSE),"")</f>
        <v/>
      </c>
      <c r="AC358" s="3" t="str">
        <f>IF(AA358&lt;&gt;"",VLOOKUP(AA358,'LibSets constants'!$I$2:$L$999,4,FALSE),"")</f>
        <v/>
      </c>
      <c r="AD358" s="3" t="str">
        <f>IF(J358&lt;&gt;"LIBSETS_SETTYPE_BATTLEGROUND",IF(J358&lt;&gt;"LIBSETS_SETTYPE_SPECIAL",IF(AE358&lt;&gt;"",VLOOKUP(AE358,'ESO zone constants'!$E$2:$L$4999,8,FALSE),""),""),"")</f>
        <v/>
      </c>
      <c r="AH358" s="3" t="str">
        <f>IF(J358&lt;&gt;"LIBSETS_SETTYPE_BATTLEGROUND",IF(J358&lt;&gt;"LIBSETS_SETTYPE_SPECIAL",IF(AI358&lt;&gt;"",VLOOKUP(AI358,'ESO zone constants'!$E$2:$L$4999,8,FALSE),""),""),"")</f>
        <v/>
      </c>
      <c r="AL358" s="3" t="str">
        <f>IF(J358&lt;&gt;"LIBSETS_SETTYPE_BATTLEGROUND",IF(J358&lt;&gt;"LIBSETS_SETTYPE_SPECIAL",IF(AM358&lt;&gt;"",VLOOKUP(AM358,'ESO zone constants'!$E$2:$L$4999,8,FALSE),""),""),"")</f>
        <v/>
      </c>
      <c r="AP358" s="3" t="str">
        <f>IF(J358&lt;&gt;"LIBSETS_SETTYPE_BATTLEGROUND",IF(J358&lt;&gt;"LIBSETS_SETTYPE_SPECIAL",IF(AQ358&lt;&gt;"",VLOOKUP(AQ358,'ESO zone constants'!$E$2:$L$4999,8,FALSE),""),""),"")</f>
        <v/>
      </c>
      <c r="AT358" s="25" t="str">
        <f t="shared" si="28"/>
        <v>[129] = {wayshrines={-1,-1,-1,}, dlcId=DLC_BASE_GAME</v>
      </c>
      <c r="AU358" s="25" t="str">
        <f t="shared" si="32"/>
        <v>, zoneIds={181}, veteran=false</v>
      </c>
      <c r="AV358" s="25" t="str">
        <f t="shared" si="34"/>
        <v>, setType=LIBSETS_SETTYPE_CYRODIIL, dropMechanic=LIBSETS_DROP_MECHANIC_MAIL_PVP_REWARDS_FOR_THE_WORTHY},</v>
      </c>
      <c r="AW358" s="25" t="str">
        <f t="shared" si="33"/>
        <v xml:space="preserve"> --Vengeance Leech / Saugende Vergeltung   [Cyrodiil]</v>
      </c>
    </row>
    <row r="359" spans="1:49" x14ac:dyDescent="0.25">
      <c r="A359" s="13">
        <v>236</v>
      </c>
      <c r="B359" t="s">
        <v>1907</v>
      </c>
      <c r="C359" t="s">
        <v>1909</v>
      </c>
      <c r="D359" t="s">
        <v>1908</v>
      </c>
      <c r="G359" s="3">
        <f>A359</f>
        <v>236</v>
      </c>
      <c r="I359" t="s">
        <v>4198</v>
      </c>
      <c r="J359" s="8" t="s">
        <v>4248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V359" s="43" t="s">
        <v>4354</v>
      </c>
      <c r="W359" s="3" t="str">
        <f>IF(V359&lt;&gt;"",VLOOKUP(V359,'LibSets constants'!$I$2:$L$999,3,FALSE),"")</f>
        <v>Rewards for the worthy (Cyrodiil/Battleground mail)</v>
      </c>
      <c r="X359" s="3" t="str">
        <f>IF(V359&lt;&gt;"",VLOOKUP(V359,'LibSets constants'!$I$2:$L$999,4,FALSE),"")</f>
        <v>Gerechter Lohn (Cyrodiil/Schlachtfeld Mail)</v>
      </c>
      <c r="Y359" s="3">
        <f>IF(J359&lt;&gt;"LIBSETS_SETTYPE_BATTLEGROUND",IF(J359&lt;&gt;"LIBSETS_SETTYPE_SPECIAL",IF(Z359&lt;&gt;"",VLOOKUP(Z359,'ESO zone constants'!$E$2:$L$4999,8,FALSE),""),""),"")</f>
        <v>181</v>
      </c>
      <c r="Z359" t="s">
        <v>170</v>
      </c>
      <c r="AA359" s="43" t="s">
        <v>4344</v>
      </c>
      <c r="AB359" s="3" t="str">
        <f>IF(AA359&lt;&gt;"",VLOOKUP(AA359,'LibSets constants'!$I$2:$L$999,3,FALSE),"")</f>
        <v>City Erntefurt (quartermaster)</v>
      </c>
      <c r="AC359" s="3" t="str">
        <f>IF(AA359&lt;&gt;"",VLOOKUP(AA359,'LibSets constants'!$I$2:$L$999,4,FALSE),"")</f>
        <v>Stadt Erntefurt (Quartiermeister)</v>
      </c>
      <c r="AD359" s="3" t="str">
        <f>IF(J359&lt;&gt;"LIBSETS_SETTYPE_BATTLEGROUND",IF(J359&lt;&gt;"LIBSETS_SETTYPE_SPECIAL",IF(AE359&lt;&gt;"",VLOOKUP(AE359,'ESO zone constants'!$E$2:$L$4999,8,FALSE),""),""),"")</f>
        <v/>
      </c>
      <c r="AH359" s="3" t="str">
        <f>IF(J359&lt;&gt;"LIBSETS_SETTYPE_BATTLEGROUND",IF(J359&lt;&gt;"LIBSETS_SETTYPE_SPECIAL",IF(AI359&lt;&gt;"",VLOOKUP(AI359,'ESO zone constants'!$E$2:$L$4999,8,FALSE),""),""),"")</f>
        <v/>
      </c>
      <c r="AL359" s="3" t="str">
        <f>IF(J359&lt;&gt;"LIBSETS_SETTYPE_BATTLEGROUND",IF(J359&lt;&gt;"LIBSETS_SETTYPE_SPECIAL",IF(AM359&lt;&gt;"",VLOOKUP(AM359,'ESO zone constants'!$E$2:$L$4999,8,FALSE),""),""),"")</f>
        <v/>
      </c>
      <c r="AP359" s="3" t="str">
        <f>IF(J359&lt;&gt;"LIBSETS_SETTYPE_BATTLEGROUND",IF(J359&lt;&gt;"LIBSETS_SETTYPE_SPECIAL",IF(AQ359&lt;&gt;"",VLOOKUP(AQ359,'ESO zone constants'!$E$2:$L$4999,8,FALSE),""),""),"")</f>
        <v/>
      </c>
      <c r="AT359" s="25" t="str">
        <f>IF(A359="???","--","")&amp;IF(I359&lt;&gt;"Not in the game (anymore)",IF(A359&lt;&gt;"",CONCATENATE("[",A359,"]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dlcId=",IF(T359&lt;&gt;"",T359,"DLC_BASE_GAME")),""),"")</f>
        <v>[236] = {wayshrines={-1,-1,-1,}, dlcId=DLC_BASE_GAME</v>
      </c>
      <c r="AU359" s="25" t="str">
        <f>IF(I359&lt;&gt;"Not in the game (anymore)",IF(A359&lt;&gt;"",IF(R359&lt;&gt;"",CONCATENATE(", zoneIds={",R359),"")&amp;IF(Y359&lt;&gt;"",CONCATENATE(",",Y359),"")&amp;IF(AD359&lt;&gt;"",CONCATENATE(",",AD359),"")&amp;IF(AH359&lt;&gt;"",CONCATENATE(",",AH359),"")&amp;IF(AL359&lt;&gt;"",CONCATENATE(",",AL359),"")&amp;IF(AP359&lt;&gt;"",CONCATENATE(",",AP359),"")&amp;IF(R359&lt;&gt;"",CONCATENATE("}",""),"")&amp;IF(OR(L359="true",L359="false",L359&lt;&gt;""), CONCATENATE(", veteran=", L359), ""),""),"")</f>
        <v>, zoneIds={181,181}, veteran=false</v>
      </c>
      <c r="AV359" s="25" t="str">
        <f>IF(I359&lt;&gt;"Not in the game (anymore)",IF(A359&lt;&gt;"",", setType="&amp;J359,"")&amp;IF(M359="true",", multiTrialSet=true","")&amp;IF(I359&lt;&gt;"Not in the game (anymore)",IF(V359&lt;&gt;"",", dropMechanic="&amp;V359&amp;IF(V359="LIBSETS_DROP_MECHANIC_MONSTER_NAME",", dropMechanicNames={" &amp; IF(W359&lt;&gt;"","['en']='"&amp;W359&amp;"'","") &amp; IF(X359&lt;&gt;"",", ['de']='" &amp; X359&amp;"'","") &amp; "}",""),""))&amp;"},","")</f>
        <v>, setType=LIBSETS_SETTYPE_CYRODIIL, dropMechanic=LIBSETS_DROP_MECHANIC_MAIL_PVP_REWARDS_FOR_THE_WORTHY},</v>
      </c>
      <c r="AW359" s="25" t="str">
        <f>IF(I359&lt;&gt;"Not in the game (anymore)",IF(C359&lt;&gt;"",CONCATENATE(" --",C359," / ",B359,"   [",IF(S359&lt;&gt;"",S359,""),IF(Z359&lt;&gt;"",", "&amp;Z359,""),IF(AE359&lt;&gt;"",", "&amp;AE359,""),IF(AI359&lt;&gt;"",", "&amp;AI359,""),IF(AM359&lt;&gt;"",", "&amp;AM359,""),IF(AQ359&lt;&gt;"",", "&amp;AQ359,""),"]")),"")</f>
        <v xml:space="preserve"> --Vicious Death / Grausamer Tod   [Cyrodiil, Cyrodiil]</v>
      </c>
    </row>
    <row r="360" spans="1:49" x14ac:dyDescent="0.25">
      <c r="A360" s="13">
        <v>111</v>
      </c>
      <c r="B360" t="s">
        <v>1616</v>
      </c>
      <c r="C360" t="s">
        <v>1618</v>
      </c>
      <c r="D360" t="s">
        <v>1617</v>
      </c>
      <c r="G360" s="3">
        <f>A360</f>
        <v>111</v>
      </c>
      <c r="J360" s="8" t="s">
        <v>4248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V360" s="43" t="s">
        <v>4354</v>
      </c>
      <c r="W360" s="3" t="str">
        <f>IF(V360&lt;&gt;"",VLOOKUP(V360,'LibSets constants'!$I$2:$L$999,3,FALSE),"")</f>
        <v>Rewards for the worthy (Cyrodiil/Battleground mail)</v>
      </c>
      <c r="X360" s="3" t="str">
        <f>IF(V360&lt;&gt;"",VLOOKUP(V360,'LibSets constants'!$I$2:$L$999,4,FALSE),"")</f>
        <v>Gerechter Lohn (Cyrodiil/Schlachtfeld Mail)</v>
      </c>
      <c r="Y360" s="3">
        <f>IF(J360&lt;&gt;"LIBSETS_SETTYPE_BATTLEGROUND",IF(J360&lt;&gt;"LIBSETS_SETTYPE_SPECIAL",IF(Z360&lt;&gt;"",VLOOKUP(Z360,'ESO zone constants'!$E$2:$L$4999,8,FALSE),""),""),"")</f>
        <v>181</v>
      </c>
      <c r="Z360" t="s">
        <v>170</v>
      </c>
      <c r="AA360" s="43" t="s">
        <v>4345</v>
      </c>
      <c r="AB360" s="3" t="str">
        <f>IF(AA360&lt;&gt;"",VLOOKUP(AA360,'LibSets constants'!$I$2:$L$999,3,FALSE),"")</f>
        <v>City Bruma (quartermaster)</v>
      </c>
      <c r="AC360" s="3" t="str">
        <f>IF(AA360&lt;&gt;"",VLOOKUP(AA360,'LibSets constants'!$I$2:$L$999,4,FALSE),"")</f>
        <v>Stadt Bruma (Quartiermeister)</v>
      </c>
      <c r="AD360" s="3" t="str">
        <f>IF(J360&lt;&gt;"LIBSETS_SETTYPE_BATTLEGROUND",IF(J360&lt;&gt;"LIBSETS_SETTYPE_SPECIAL",IF(AE360&lt;&gt;"",VLOOKUP(AE360,'ESO zone constants'!$E$2:$L$4999,8,FALSE),""),""),"")</f>
        <v/>
      </c>
      <c r="AH360" s="3" t="str">
        <f>IF(J360&lt;&gt;"LIBSETS_SETTYPE_BATTLEGROUND",IF(J360&lt;&gt;"LIBSETS_SETTYPE_SPECIAL",IF(AI360&lt;&gt;"",VLOOKUP(AI360,'ESO zone constants'!$E$2:$L$4999,8,FALSE),""),""),"")</f>
        <v/>
      </c>
      <c r="AL360" s="3" t="str">
        <f>IF(J360&lt;&gt;"LIBSETS_SETTYPE_BATTLEGROUND",IF(J360&lt;&gt;"LIBSETS_SETTYPE_SPECIAL",IF(AM360&lt;&gt;"",VLOOKUP(AM360,'ESO zone constants'!$E$2:$L$4999,8,FALSE),""),""),"")</f>
        <v/>
      </c>
      <c r="AP360" s="3" t="str">
        <f>IF(J360&lt;&gt;"LIBSETS_SETTYPE_BATTLEGROUND",IF(J360&lt;&gt;"LIBSETS_SETTYPE_SPECIAL",IF(AQ360&lt;&gt;"",VLOOKUP(AQ360,'ESO zone constants'!$E$2:$L$4999,8,FALSE),""),""),"")</f>
        <v/>
      </c>
      <c r="AT360" s="25" t="str">
        <f>IF(A360="???","--","")&amp;IF(I360&lt;&gt;"Not in the game (anymore)",IF(A360&lt;&gt;"",CONCATENATE("[",A360,"]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dlcId=",IF(T360&lt;&gt;"",T360,"DLC_BASE_GAME")),""),"")</f>
        <v>[111] = {wayshrines={-1,-1,-1,}, dlcId=DLC_BASE_GAME</v>
      </c>
      <c r="AU360" s="25" t="str">
        <f>IF(I360&lt;&gt;"Not in the game (anymore)",IF(A360&lt;&gt;"",IF(R360&lt;&gt;"",CONCATENATE(", zoneIds={",R360),"")&amp;IF(Y360&lt;&gt;"",CONCATENATE(",",Y360),"")&amp;IF(AD360&lt;&gt;"",CONCATENATE(",",AD360),"")&amp;IF(AH360&lt;&gt;"",CONCATENATE(",",AH360),"")&amp;IF(AL360&lt;&gt;"",CONCATENATE(",",AL360),"")&amp;IF(AP360&lt;&gt;"",CONCATENATE(",",AP360),"")&amp;IF(R360&lt;&gt;"",CONCATENATE("}",""),"")&amp;IF(OR(L360="true",L360="false",L360&lt;&gt;""), CONCATENATE(", veteran=", L360), ""),""),"")</f>
        <v>, zoneIds={181,181}, veteran=false</v>
      </c>
      <c r="AV360" s="25" t="str">
        <f>IF(I360&lt;&gt;"Not in the game (anymore)",IF(A360&lt;&gt;"",", setType="&amp;J360,"")&amp;IF(M360="true",", multiTrialSet=true","")&amp;IF(I360&lt;&gt;"Not in the game (anymore)",IF(V360&lt;&gt;"",", dropMechanic="&amp;V360&amp;IF(V360="LIBSETS_DROP_MECHANIC_MONSTER_NAME",", dropMechanicNames={" &amp; IF(W360&lt;&gt;"","['en']='"&amp;W360&amp;"'","") &amp; IF(X360&lt;&gt;"",", ['de']='" &amp; X360&amp;"'","") &amp; "}",""),""))&amp;"},","")</f>
        <v>, setType=LIBSETS_SETTYPE_CYRODIIL, dropMechanic=LIBSETS_DROP_MECHANIC_MAIL_PVP_REWARDS_FOR_THE_WORTHY},</v>
      </c>
      <c r="AW360" s="25" t="str">
        <f>IF(I360&lt;&gt;"Not in the game (anymore)",IF(C360&lt;&gt;"",CONCATENATE(" --",C360," / ",B360,"   [",IF(S360&lt;&gt;"",S360,""),IF(Z359&lt;&gt;"",", "&amp;Z359,""),IF(AE360&lt;&gt;"",", "&amp;AE360,""),IF(AI360&lt;&gt;"",", "&amp;AI360,""),IF(AM360&lt;&gt;"",", "&amp;AM360,""),IF(AQ360&lt;&gt;"",", "&amp;AQ360,""),"]")),"")</f>
        <v xml:space="preserve"> --Ward of Cyrodiil / Schutz von Cyrodiil   [Cyrodiil, Cyrodiil]</v>
      </c>
    </row>
    <row r="361" spans="1:49" x14ac:dyDescent="0.25">
      <c r="A361" s="13">
        <v>239</v>
      </c>
      <c r="B361" t="s">
        <v>1916</v>
      </c>
      <c r="C361" t="s">
        <v>1918</v>
      </c>
      <c r="D361" t="s">
        <v>1917</v>
      </c>
      <c r="G361" s="3">
        <f>A361</f>
        <v>239</v>
      </c>
      <c r="I361" t="s">
        <v>4198</v>
      </c>
      <c r="J361" s="8" t="s">
        <v>4248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V361" s="43" t="s">
        <v>4354</v>
      </c>
      <c r="W361" s="3" t="str">
        <f>IF(V361&lt;&gt;"",VLOOKUP(V361,'LibSets constants'!$I$2:$L$999,3,FALSE),"")</f>
        <v>Rewards for the worthy (Cyrodiil/Battleground mail)</v>
      </c>
      <c r="X361" s="3" t="str">
        <f>IF(V361&lt;&gt;"",VLOOKUP(V361,'LibSets constants'!$I$2:$L$999,4,FALSE),"")</f>
        <v>Gerechter Lohn (Cyrodiil/Schlachtfeld Mail)</v>
      </c>
      <c r="Y361" s="3">
        <f>IF(J361&lt;&gt;"LIBSETS_SETTYPE_BATTLEGROUND",IF(J361&lt;&gt;"LIBSETS_SETTYPE_SPECIAL",IF(Z361&lt;&gt;"",VLOOKUP(Z361,'ESO zone constants'!$E$2:$L$4999,8,FALSE),""),""),"")</f>
        <v>181</v>
      </c>
      <c r="Z361" t="s">
        <v>170</v>
      </c>
      <c r="AA361" s="43" t="s">
        <v>4347</v>
      </c>
      <c r="AB361" s="3" t="str">
        <f>IF(AA361&lt;&gt;"",VLOOKUP(AA361,'LibSets constants'!$I$2:$L$999,3,FALSE),"")</f>
        <v>City Vlastarus (quartermaster)</v>
      </c>
      <c r="AC361" s="3" t="str">
        <f>IF(AA361&lt;&gt;"",VLOOKUP(AA361,'LibSets constants'!$I$2:$L$999,4,FALSE),"")</f>
        <v>Stadt Vlastarus (Quartiermeister)</v>
      </c>
      <c r="AD361" s="3" t="str">
        <f>IF(J361&lt;&gt;"LIBSETS_SETTYPE_BATTLEGROUND",IF(J361&lt;&gt;"LIBSETS_SETTYPE_SPECIAL",IF(AE361&lt;&gt;"",VLOOKUP(AE361,'ESO zone constants'!$E$2:$L$4999,8,FALSE),""),""),"")</f>
        <v/>
      </c>
      <c r="AH361" s="3" t="str">
        <f>IF(J361&lt;&gt;"LIBSETS_SETTYPE_BATTLEGROUND",IF(J361&lt;&gt;"LIBSETS_SETTYPE_SPECIAL",IF(AI361&lt;&gt;"",VLOOKUP(AI361,'ESO zone constants'!$E$2:$L$4999,8,FALSE),""),""),"")</f>
        <v/>
      </c>
      <c r="AL361" s="3" t="str">
        <f>IF(J361&lt;&gt;"LIBSETS_SETTYPE_BATTLEGROUND",IF(J361&lt;&gt;"LIBSETS_SETTYPE_SPECIAL",IF(AM361&lt;&gt;"",VLOOKUP(AM361,'ESO zone constants'!$E$2:$L$4999,8,FALSE),""),""),"")</f>
        <v/>
      </c>
      <c r="AP361" s="3" t="str">
        <f>IF(J361&lt;&gt;"LIBSETS_SETTYPE_BATTLEGROUND",IF(J361&lt;&gt;"LIBSETS_SETTYPE_SPECIAL",IF(AQ361&lt;&gt;"",VLOOKUP(AQ361,'ESO zone constants'!$E$2:$L$4999,8,FALSE),""),""),"")</f>
        <v/>
      </c>
      <c r="AT361" s="25" t="str">
        <f>IF(A361="???","--","")&amp;IF(I361&lt;&gt;"Not in the game (anymore)",IF(A361&lt;&gt;"",CONCATENATE("[",A361,"]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dlcId=",IF(T361&lt;&gt;"",T361,"DLC_BASE_GAME")),""),"")</f>
        <v>[239] = {wayshrines={-1,-1,-1,}, dlcId=DLC_BASE_GAME</v>
      </c>
      <c r="AU361" s="25" t="str">
        <f>IF(I361&lt;&gt;"Not in the game (anymore)",IF(A361&lt;&gt;"",IF(R361&lt;&gt;"",CONCATENATE(", zoneIds={",R361),"")&amp;IF(Y361&lt;&gt;"",CONCATENATE(",",Y361),"")&amp;IF(AD361&lt;&gt;"",CONCATENATE(",",AD361),"")&amp;IF(AH361&lt;&gt;"",CONCATENATE(",",AH361),"")&amp;IF(AL361&lt;&gt;"",CONCATENATE(",",AL361),"")&amp;IF(AP361&lt;&gt;"",CONCATENATE(",",AP361),"")&amp;IF(R361&lt;&gt;"",CONCATENATE("}",""),"")&amp;IF(OR(L361="true",L361="false",L361&lt;&gt;""), CONCATENATE(", veteran=", L361), ""),""),"")</f>
        <v>, zoneIds={181,181}, veteran=false</v>
      </c>
      <c r="AV361" s="25" t="str">
        <f>IF(I361&lt;&gt;"Not in the game (anymore)",IF(A361&lt;&gt;"",", setType="&amp;J361,"")&amp;IF(M361="true",", multiTrialSet=true","")&amp;IF(I361&lt;&gt;"Not in the game (anymore)",IF(V361&lt;&gt;"",", dropMechanic="&amp;V361&amp;IF(V361="LIBSETS_DROP_MECHANIC_MONSTER_NAME",", dropMechanicNames={" &amp; IF(W361&lt;&gt;"","['en']='"&amp;W361&amp;"'","") &amp; IF(X361&lt;&gt;"",", ['de']='" &amp; X361&amp;"'","") &amp; "}",""),""))&amp;"},","")</f>
        <v>, setType=LIBSETS_SETTYPE_CYRODIIL, dropMechanic=LIBSETS_DROP_MECHANIC_MAIL_PVP_REWARDS_FOR_THE_WORTHY},</v>
      </c>
      <c r="AW361" s="25" t="str">
        <f>IF(I361&lt;&gt;"Not in the game (anymore)",IF(C361&lt;&gt;"",CONCATENATE(" --",C361," / ",B361,"   [",IF(S361&lt;&gt;"",S361,""),IF(Z361&lt;&gt;"",", "&amp;Z361,""),IF(AE361&lt;&gt;"",", "&amp;AE361,""),IF(AI361&lt;&gt;"",", "&amp;AI361,""),IF(AM361&lt;&gt;"",", "&amp;AM361,""),IF(AQ361&lt;&gt;"",", "&amp;AQ361,""),"]")),"")</f>
        <v xml:space="preserve"> --Warrior's Fury / Raserei des Kriegers   [Cyrodiil, Cyrodiil]</v>
      </c>
    </row>
    <row r="362" spans="1:49" x14ac:dyDescent="0.25">
      <c r="A362" s="13">
        <v>125</v>
      </c>
      <c r="B362" t="s">
        <v>1654</v>
      </c>
      <c r="C362" t="s">
        <v>1656</v>
      </c>
      <c r="D362" t="s">
        <v>1655</v>
      </c>
      <c r="G362" s="3">
        <f>A362</f>
        <v>125</v>
      </c>
      <c r="I362" t="s">
        <v>4197</v>
      </c>
      <c r="J362" s="8" t="s">
        <v>4248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V362" s="43" t="s">
        <v>4354</v>
      </c>
      <c r="W362" s="3" t="str">
        <f>IF(V362&lt;&gt;"",VLOOKUP(V362,'LibSets constants'!$I$2:$L$999,3,FALSE),"")</f>
        <v>Rewards for the worthy (Cyrodiil/Battleground mail)</v>
      </c>
      <c r="X362" s="3" t="str">
        <f>IF(V362&lt;&gt;"",VLOOKUP(V362,'LibSets constants'!$I$2:$L$999,4,FALSE),"")</f>
        <v>Gerechter Lohn (Cyrodiil/Schlachtfeld Mail)</v>
      </c>
      <c r="Y362" s="3" t="str">
        <f>IF(J362&lt;&gt;"LIBSETS_SETTYPE_BATTLEGROUND",IF(J362&lt;&gt;"LIBSETS_SETTYPE_SPECIAL",IF(Z362&lt;&gt;"",VLOOKUP(Z362,'ESO zone constants'!$E$2:$L$4999,8,FALSE),""),""),"")</f>
        <v/>
      </c>
      <c r="AB362" s="3" t="str">
        <f>IF(AA362&lt;&gt;"",VLOOKUP(AA362,'LibSets constants'!$I$2:$L$999,3,FALSE),"")</f>
        <v/>
      </c>
      <c r="AC362" s="3" t="str">
        <f>IF(AA362&lt;&gt;"",VLOOKUP(AA362,'LibSets constants'!$I$2:$L$999,4,FALSE),"")</f>
        <v/>
      </c>
      <c r="AD362" s="3" t="str">
        <f>IF(J362&lt;&gt;"LIBSETS_SETTYPE_BATTLEGROUND",IF(J362&lt;&gt;"LIBSETS_SETTYPE_SPECIAL",IF(AE362&lt;&gt;"",VLOOKUP(AE362,'ESO zone constants'!$E$2:$L$4999,8,FALSE),""),""),"")</f>
        <v/>
      </c>
      <c r="AH362" s="3" t="str">
        <f>IF(J362&lt;&gt;"LIBSETS_SETTYPE_BATTLEGROUND",IF(J362&lt;&gt;"LIBSETS_SETTYPE_SPECIAL",IF(AI362&lt;&gt;"",VLOOKUP(AI362,'ESO zone constants'!$E$2:$L$4999,8,FALSE),""),""),"")</f>
        <v/>
      </c>
      <c r="AL362" s="3" t="str">
        <f>IF(J362&lt;&gt;"LIBSETS_SETTYPE_BATTLEGROUND",IF(J362&lt;&gt;"LIBSETS_SETTYPE_SPECIAL",IF(AM362&lt;&gt;"",VLOOKUP(AM362,'ESO zone constants'!$E$2:$L$4999,8,FALSE),""),""),"")</f>
        <v/>
      </c>
      <c r="AP362" s="3" t="str">
        <f>IF(J362&lt;&gt;"LIBSETS_SETTYPE_BATTLEGROUND",IF(J362&lt;&gt;"LIBSETS_SETTYPE_SPECIAL",IF(AQ362&lt;&gt;"",VLOOKUP(AQ362,'ESO zone constants'!$E$2:$L$4999,8,FALSE),""),""),"")</f>
        <v/>
      </c>
      <c r="AT362" s="25" t="str">
        <f>IF(A362="???","--","")&amp;IF(I362&lt;&gt;"Not in the game (anymore)",IF(A362&lt;&gt;"",CONCATENATE("[",A362,"]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dlcId=",IF(T362&lt;&gt;"",T362,"DLC_BASE_GAME")),""),"")</f>
        <v>[125] = {wayshrines={-1,-1,-1,}, dlcId=DLC_BASE_GAME</v>
      </c>
      <c r="AU362" s="25" t="str">
        <f>IF(I362&lt;&gt;"Not in the game (anymore)",IF(A362&lt;&gt;"",IF(R362&lt;&gt;"",CONCATENATE(", zoneIds={",R362),"")&amp;IF(Y362&lt;&gt;"",CONCATENATE(",",Y362),"")&amp;IF(AD362&lt;&gt;"",CONCATENATE(",",AD362),"")&amp;IF(AH362&lt;&gt;"",CONCATENATE(",",AH362),"")&amp;IF(AL362&lt;&gt;"",CONCATENATE(",",AL362),"")&amp;IF(AP362&lt;&gt;"",CONCATENATE(",",AP362),"")&amp;IF(R362&lt;&gt;"",CONCATENATE("}",""),"")&amp;IF(OR(L362="true",L362="false",L362&lt;&gt;""), CONCATENATE(", veteran=", L362), ""),""),"")</f>
        <v>, zoneIds={181}, veteran=false</v>
      </c>
      <c r="AV362" s="25" t="str">
        <f>IF(I362&lt;&gt;"Not in the game (anymore)",IF(A362&lt;&gt;"",", setType="&amp;J362,"")&amp;IF(M362="true",", multiTrialSet=true","")&amp;IF(I362&lt;&gt;"Not in the game (anymore)",IF(V362&lt;&gt;"",", dropMechanic="&amp;V362&amp;IF(V362="LIBSETS_DROP_MECHANIC_MONSTER_NAME",", dropMechanicNames={" &amp; IF(W362&lt;&gt;"","['en']='"&amp;W362&amp;"'","") &amp; IF(X362&lt;&gt;"",", ['de']='" &amp; X362&amp;"'","") &amp; "}",""),""))&amp;"},","")</f>
        <v>, setType=LIBSETS_SETTYPE_CYRODIIL, dropMechanic=LIBSETS_DROP_MECHANIC_MAIL_PVP_REWARDS_FOR_THE_WORTHY},</v>
      </c>
      <c r="AW362" s="25" t="str">
        <f>IF(I362&lt;&gt;"Not in the game (anymore)",IF(C362&lt;&gt;"",CONCATENATE(" --",C362," / ",B362,"   [",IF(S362&lt;&gt;"",S362,""),IF(Z362&lt;&gt;"",", "&amp;Z362,""),IF(AE362&lt;&gt;"",", "&amp;AE362,""),IF(AI362&lt;&gt;"",", "&amp;AI362,""),IF(AM362&lt;&gt;"",", "&amp;AM362,""),IF(AQ362&lt;&gt;"",", "&amp;AQ362,""),"]")),"")</f>
        <v xml:space="preserve"> --Wrath of the Imperium / Zorn des Kaiserreichs   [Cyrodiil]</v>
      </c>
    </row>
    <row r="363" spans="1:49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>A363</f>
        <v>179</v>
      </c>
      <c r="I363" t="s">
        <v>39</v>
      </c>
      <c r="J363" s="8" t="s">
        <v>4251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643</v>
      </c>
      <c r="S363" t="s">
        <v>493</v>
      </c>
      <c r="T363" s="23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W363"/>
      <c r="X363"/>
      <c r="Y363" s="3" t="str">
        <f>IF(J363&lt;&gt;"LIBSETS_SETTYPE_BATTLEGROUND",IF(J363&lt;&gt;"LIBSETS_SETTYPE_SPECIAL",IF(Z363&lt;&gt;"",VLOOKUP(Z363,'ESO zone constants'!$E$2:$L$4999,8,FALSE),""),""),"")</f>
        <v/>
      </c>
      <c r="AA363"/>
      <c r="AB363"/>
      <c r="AC363"/>
      <c r="AD363" s="3" t="str">
        <f>IF(J363&lt;&gt;"LIBSETS_SETTYPE_BATTLEGROUND",IF(J363&lt;&gt;"LIBSETS_SETTYPE_SPECIAL",IF(AE363&lt;&gt;"",VLOOKUP(AE363,'ESO zone constants'!$E$2:$L$4999,8,FALSE),""),""),"")</f>
        <v/>
      </c>
      <c r="AH363" s="3" t="str">
        <f>IF(J363&lt;&gt;"LIBSETS_SETTYPE_BATTLEGROUND",IF(J363&lt;&gt;"LIBSETS_SETTYPE_SPECIAL",IF(AI363&lt;&gt;"",VLOOKUP(AI363,'ESO zone constants'!$E$2:$L$4999,8,FALSE),""),""),"")</f>
        <v/>
      </c>
      <c r="AL363" s="3" t="str">
        <f>IF(J363&lt;&gt;"LIBSETS_SETTYPE_BATTLEGROUND",IF(J363&lt;&gt;"LIBSETS_SETTYPE_SPECIAL",IF(AM363&lt;&gt;"",VLOOKUP(AM363,'ESO zone constants'!$E$2:$L$4999,8,FALSE),""),""),"")</f>
        <v/>
      </c>
      <c r="AP363" s="3" t="str">
        <f>IF(J363&lt;&gt;"LIBSETS_SETTYPE_BATTLEGROUND",IF(J363&lt;&gt;"LIBSETS_SETTYPE_SPECIAL",IF(AQ363&lt;&gt;"",VLOOKUP(AQ363,'ESO zone constants'!$E$2:$L$4999,8,FALSE),""),""),"")</f>
        <v/>
      </c>
      <c r="AT363" s="25" t="str">
        <f>IF(A363="???","--","")&amp;IF(I363&lt;&gt;"Not in the game (anymore)",IF(A363&lt;&gt;"",CONCATENATE("[",A363,"]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dlcId=",IF(T363&lt;&gt;"",T363,"DLC_BASE_GAME")),""),"")</f>
        <v>[179] = {wayshrines={-1,-1,-1,}, dlcId=DLC_IMPERIAL_CITY</v>
      </c>
      <c r="AU363" s="25" t="str">
        <f>IF(I363&lt;&gt;"Not in the game (anymore)",IF(A363&lt;&gt;"",IF(R363&lt;&gt;"",CONCATENATE(", zoneIds={",R363),"")&amp;IF(Y363&lt;&gt;"",CONCATENATE(",",Y363),"")&amp;IF(AD363&lt;&gt;"",CONCATENATE(",",AD363),"")&amp;IF(AH363&lt;&gt;"",CONCATENATE(",",AH363),"")&amp;IF(AL363&lt;&gt;"",CONCATENATE(",",AL363),"")&amp;IF(AP363&lt;&gt;"",CONCATENATE(",",AP363),"")&amp;IF(R363&lt;&gt;"",CONCATENATE("}",""),"")&amp;IF(OR(L363="true",L363="false",L363&lt;&gt;""), CONCATENATE(", veteran=", L363), ""),""),"")</f>
        <v>, zoneIds={643}, veteran=false</v>
      </c>
      <c r="AV363" s="25" t="str">
        <f>IF(I363&lt;&gt;"Not in the game (anymore)",IF(A363&lt;&gt;"",", setType="&amp;J363,"")&amp;IF(M363="true",", multiTrialSet=true","")&amp;IF(I363&lt;&gt;"Not in the game (anymore)",IF(V363&lt;&gt;"",", dropMechanic="&amp;V363&amp;IF(V363="LIBSETS_DROP_MECHANIC_MONSTER_NAME",", dropMechanicNames={" &amp; IF(W363&lt;&gt;"","['en']='"&amp;W363&amp;"'","") &amp; IF(X363&lt;&gt;"",", ['de']='" &amp; X363&amp;"'","") &amp; "}",""),""))&amp;"},","")</f>
        <v>, setType=LIBSETS_SETTYPE_IMPERIALCITY},</v>
      </c>
      <c r="AW363" s="25" t="str">
        <f>IF(I363&lt;&gt;"Not in the game (anymore)",IF(C363&lt;&gt;"",CONCATENATE(" --",C363," / ",B363,"   [",IF(S363&lt;&gt;"",S363,""),IF(Z363&lt;&gt;"",", "&amp;Z363,""),IF(AE363&lt;&gt;"",", "&amp;AE363,""),IF(AI363&lt;&gt;"",", "&amp;AI363,""),IF(AM363&lt;&gt;"",", "&amp;AM363,""),IF(AQ363&lt;&gt;"",", "&amp;AQ363,""),"]")),"")</f>
        <v xml:space="preserve"> --Black Rose / Schwarze Rose   [Imperial Sewers]</v>
      </c>
    </row>
    <row r="364" spans="1:49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>A364</f>
        <v>180</v>
      </c>
      <c r="I364" t="s">
        <v>39</v>
      </c>
      <c r="J364" s="8" t="s">
        <v>4251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643</v>
      </c>
      <c r="S364" t="s">
        <v>493</v>
      </c>
      <c r="T364" s="23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W364"/>
      <c r="X364"/>
      <c r="Y364" s="3" t="str">
        <f>IF(J364&lt;&gt;"LIBSETS_SETTYPE_BATTLEGROUND",IF(J364&lt;&gt;"LIBSETS_SETTYPE_SPECIAL",IF(Z364&lt;&gt;"",VLOOKUP(Z364,'ESO zone constants'!$E$2:$L$4999,8,FALSE),""),""),"")</f>
        <v/>
      </c>
      <c r="AA364"/>
      <c r="AB364"/>
      <c r="AC364"/>
      <c r="AD364" s="3" t="str">
        <f>IF(J364&lt;&gt;"LIBSETS_SETTYPE_BATTLEGROUND",IF(J364&lt;&gt;"LIBSETS_SETTYPE_SPECIAL",IF(AE364&lt;&gt;"",VLOOKUP(AE364,'ESO zone constants'!$E$2:$L$4999,8,FALSE),""),""),"")</f>
        <v/>
      </c>
      <c r="AH364" s="3" t="str">
        <f>IF(J364&lt;&gt;"LIBSETS_SETTYPE_BATTLEGROUND",IF(J364&lt;&gt;"LIBSETS_SETTYPE_SPECIAL",IF(AI364&lt;&gt;"",VLOOKUP(AI364,'ESO zone constants'!$E$2:$L$4999,8,FALSE),""),""),"")</f>
        <v/>
      </c>
      <c r="AL364" s="3" t="str">
        <f>IF(J364&lt;&gt;"LIBSETS_SETTYPE_BATTLEGROUND",IF(J364&lt;&gt;"LIBSETS_SETTYPE_SPECIAL",IF(AM364&lt;&gt;"",VLOOKUP(AM364,'ESO zone constants'!$E$2:$L$4999,8,FALSE),""),""),"")</f>
        <v/>
      </c>
      <c r="AP364" s="3" t="str">
        <f>IF(J364&lt;&gt;"LIBSETS_SETTYPE_BATTLEGROUND",IF(J364&lt;&gt;"LIBSETS_SETTYPE_SPECIAL",IF(AQ364&lt;&gt;"",VLOOKUP(AQ364,'ESO zone constants'!$E$2:$L$4999,8,FALSE),""),""),"")</f>
        <v/>
      </c>
      <c r="AT364" s="25" t="str">
        <f>IF(A364="???","--","")&amp;IF(I364&lt;&gt;"Not in the game (anymore)",IF(A364&lt;&gt;"",CONCATENATE("[",A364,"]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dlcId=",IF(T364&lt;&gt;"",T364,"DLC_BASE_GAME")),""),"")</f>
        <v>[180] = {wayshrines={-1,-1,-1,}, dlcId=DLC_IMPERIAL_CITY</v>
      </c>
      <c r="AU364" s="25" t="str">
        <f>IF(I364&lt;&gt;"Not in the game (anymore)",IF(A364&lt;&gt;"",IF(R364&lt;&gt;"",CONCATENATE(", zoneIds={",R364),"")&amp;IF(Y364&lt;&gt;"",CONCATENATE(",",Y364),"")&amp;IF(AD364&lt;&gt;"",CONCATENATE(",",AD364),"")&amp;IF(AH364&lt;&gt;"",CONCATENATE(",",AH364),"")&amp;IF(AL364&lt;&gt;"",CONCATENATE(",",AL364),"")&amp;IF(AP364&lt;&gt;"",CONCATENATE(",",AP364),"")&amp;IF(R364&lt;&gt;"",CONCATENATE("}",""),"")&amp;IF(OR(L364="true",L364="false",L364&lt;&gt;""), CONCATENATE(", veteran=", L364), ""),""),"")</f>
        <v>, zoneIds={643}, veteran=false</v>
      </c>
      <c r="AV364" s="25" t="str">
        <f>IF(I364&lt;&gt;"Not in the game (anymore)",IF(A364&lt;&gt;"",", setType="&amp;J364,"")&amp;IF(M364="true",", multiTrialSet=true","")&amp;IF(I364&lt;&gt;"Not in the game (anymore)",IF(V364&lt;&gt;"",", dropMechanic="&amp;V364&amp;IF(V364="LIBSETS_DROP_MECHANIC_MONSTER_NAME",", dropMechanicNames={" &amp; IF(W364&lt;&gt;"","['en']='"&amp;W364&amp;"'","") &amp; IF(X364&lt;&gt;"",", ['de']='" &amp; X364&amp;"'","") &amp; "}",""),""))&amp;"},","")</f>
        <v>, setType=LIBSETS_SETTYPE_IMPERIALCITY},</v>
      </c>
      <c r="AW364" s="25" t="str">
        <f>IF(I364&lt;&gt;"Not in the game (anymore)",IF(C364&lt;&gt;"",CONCATENATE(" --",C364," / ",B364,"   [",IF(S364&lt;&gt;"",S364,""),IF(Z364&lt;&gt;"",", "&amp;Z364,""),IF(AE364&lt;&gt;"",", "&amp;AE364,""),IF(AI364&lt;&gt;"",", "&amp;AI364,""),IF(AM364&lt;&gt;"",", "&amp;AM364,""),IF(AQ364&lt;&gt;"",", "&amp;AQ364,""),"]")),"")</f>
        <v xml:space="preserve"> --Powerful Assault / Kraftvoller Ansturm   [Imperial Sewers]</v>
      </c>
    </row>
    <row r="365" spans="1:49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>A365</f>
        <v>181</v>
      </c>
      <c r="I365" t="s">
        <v>39</v>
      </c>
      <c r="J365" s="8" t="s">
        <v>4251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643</v>
      </c>
      <c r="S365" t="s">
        <v>493</v>
      </c>
      <c r="T365" s="23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W365"/>
      <c r="X365"/>
      <c r="Y365" s="3" t="str">
        <f>IF(J365&lt;&gt;"LIBSETS_SETTYPE_BATTLEGROUND",IF(J365&lt;&gt;"LIBSETS_SETTYPE_SPECIAL",IF(Z365&lt;&gt;"",VLOOKUP(Z365,'ESO zone constants'!$E$2:$L$4999,8,FALSE),""),""),"")</f>
        <v/>
      </c>
      <c r="AA365"/>
      <c r="AB365"/>
      <c r="AC365"/>
      <c r="AD365" s="3" t="str">
        <f>IF(J365&lt;&gt;"LIBSETS_SETTYPE_BATTLEGROUND",IF(J365&lt;&gt;"LIBSETS_SETTYPE_SPECIAL",IF(AE365&lt;&gt;"",VLOOKUP(AE365,'ESO zone constants'!$E$2:$L$4999,8,FALSE),""),""),"")</f>
        <v/>
      </c>
      <c r="AH365" s="3" t="str">
        <f>IF(J365&lt;&gt;"LIBSETS_SETTYPE_BATTLEGROUND",IF(J365&lt;&gt;"LIBSETS_SETTYPE_SPECIAL",IF(AI365&lt;&gt;"",VLOOKUP(AI365,'ESO zone constants'!$E$2:$L$4999,8,FALSE),""),""),"")</f>
        <v/>
      </c>
      <c r="AL365" s="3" t="str">
        <f>IF(J365&lt;&gt;"LIBSETS_SETTYPE_BATTLEGROUND",IF(J365&lt;&gt;"LIBSETS_SETTYPE_SPECIAL",IF(AM365&lt;&gt;"",VLOOKUP(AM365,'ESO zone constants'!$E$2:$L$4999,8,FALSE),""),""),"")</f>
        <v/>
      </c>
      <c r="AP365" s="3" t="str">
        <f>IF(J365&lt;&gt;"LIBSETS_SETTYPE_BATTLEGROUND",IF(J365&lt;&gt;"LIBSETS_SETTYPE_SPECIAL",IF(AQ365&lt;&gt;"",VLOOKUP(AQ365,'ESO zone constants'!$E$2:$L$4999,8,FALSE),""),""),"")</f>
        <v/>
      </c>
      <c r="AT365" s="25" t="str">
        <f>IF(A365="???","--","")&amp;IF(I365&lt;&gt;"Not in the game (anymore)",IF(A365&lt;&gt;"",CONCATENATE("[",A365,"]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dlcId=",IF(T365&lt;&gt;"",T365,"DLC_BASE_GAME")),""),"")</f>
        <v>[181] = {wayshrines={-1,-1,-1,}, dlcId=DLC_IMPERIAL_CITY</v>
      </c>
      <c r="AU365" s="25" t="str">
        <f>IF(I365&lt;&gt;"Not in the game (anymore)",IF(A365&lt;&gt;"",IF(R365&lt;&gt;"",CONCATENATE(", zoneIds={",R365),"")&amp;IF(Y365&lt;&gt;"",CONCATENATE(",",Y365),"")&amp;IF(AD365&lt;&gt;"",CONCATENATE(",",AD365),"")&amp;IF(AH365&lt;&gt;"",CONCATENATE(",",AH365),"")&amp;IF(AL365&lt;&gt;"",CONCATENATE(",",AL365),"")&amp;IF(AP365&lt;&gt;"",CONCATENATE(",",AP365),"")&amp;IF(R365&lt;&gt;"",CONCATENATE("}",""),"")&amp;IF(OR(L365="true",L365="false",L365&lt;&gt;""), CONCATENATE(", veteran=", L365), ""),""),"")</f>
        <v>, zoneIds={643}, veteran=false</v>
      </c>
      <c r="AV365" s="25" t="str">
        <f>IF(I365&lt;&gt;"Not in the game (anymore)",IF(A365&lt;&gt;"",", setType="&amp;J365,"")&amp;IF(M365="true",", multiTrialSet=true","")&amp;IF(I365&lt;&gt;"Not in the game (anymore)",IF(V365&lt;&gt;"",", dropMechanic="&amp;V365&amp;IF(V365="LIBSETS_DROP_MECHANIC_MONSTER_NAME",", dropMechanicNames={" &amp; IF(W365&lt;&gt;"","['en']='"&amp;W365&amp;"'","") &amp; IF(X365&lt;&gt;"",", ['de']='" &amp; X365&amp;"'","") &amp; "}",""),""))&amp;"},","")</f>
        <v>, setType=LIBSETS_SETTYPE_IMPERIALCITY},</v>
      </c>
      <c r="AW365" s="25" t="str">
        <f>IF(I365&lt;&gt;"Not in the game (anymore)",IF(C365&lt;&gt;"",CONCATENATE(" --",C365," / ",B365,"   [",IF(S365&lt;&gt;"",S365,""),IF(Z365&lt;&gt;"",", "&amp;Z365,""),IF(AE365&lt;&gt;"",", "&amp;AE365,""),IF(AI365&lt;&gt;"",", "&amp;AI365,""),IF(AM365&lt;&gt;"",", "&amp;AM365,""),IF(AQ365&lt;&gt;"",", "&amp;AQ365,""),"]")),"")</f>
        <v xml:space="preserve"> --Meritorious Service / Meritorischer Dienst   [Imperial Sewers]</v>
      </c>
    </row>
    <row r="366" spans="1:49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>A366</f>
        <v>199</v>
      </c>
      <c r="I366" t="s">
        <v>39</v>
      </c>
      <c r="J366" s="8" t="s">
        <v>4251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643</v>
      </c>
      <c r="S366" t="s">
        <v>493</v>
      </c>
      <c r="T366" s="23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W366"/>
      <c r="X366"/>
      <c r="Y366" s="3" t="str">
        <f>IF(J366&lt;&gt;"LIBSETS_SETTYPE_BATTLEGROUND",IF(J366&lt;&gt;"LIBSETS_SETTYPE_SPECIAL",IF(Z366&lt;&gt;"",VLOOKUP(Z366,'ESO zone constants'!$E$2:$L$4999,8,FALSE),""),""),"")</f>
        <v/>
      </c>
      <c r="AA366"/>
      <c r="AB366"/>
      <c r="AC366"/>
      <c r="AD366" s="3" t="str">
        <f>IF(J366&lt;&gt;"LIBSETS_SETTYPE_BATTLEGROUND",IF(J366&lt;&gt;"LIBSETS_SETTYPE_SPECIAL",IF(AE366&lt;&gt;"",VLOOKUP(AE366,'ESO zone constants'!$E$2:$L$4999,8,FALSE),""),""),"")</f>
        <v/>
      </c>
      <c r="AH366" s="3" t="str">
        <f>IF(J366&lt;&gt;"LIBSETS_SETTYPE_BATTLEGROUND",IF(J366&lt;&gt;"LIBSETS_SETTYPE_SPECIAL",IF(AI366&lt;&gt;"",VLOOKUP(AI366,'ESO zone constants'!$E$2:$L$4999,8,FALSE),""),""),"")</f>
        <v/>
      </c>
      <c r="AL366" s="3" t="str">
        <f>IF(J366&lt;&gt;"LIBSETS_SETTYPE_BATTLEGROUND",IF(J366&lt;&gt;"LIBSETS_SETTYPE_SPECIAL",IF(AM366&lt;&gt;"",VLOOKUP(AM366,'ESO zone constants'!$E$2:$L$4999,8,FALSE),""),""),"")</f>
        <v/>
      </c>
      <c r="AP366" s="3" t="str">
        <f>IF(J366&lt;&gt;"LIBSETS_SETTYPE_BATTLEGROUND",IF(J366&lt;&gt;"LIBSETS_SETTYPE_SPECIAL",IF(AQ366&lt;&gt;"",VLOOKUP(AQ366,'ESO zone constants'!$E$2:$L$4999,8,FALSE),""),""),"")</f>
        <v/>
      </c>
      <c r="AT366" s="25" t="str">
        <f>IF(A366="???","--","")&amp;IF(I366&lt;&gt;"Not in the game (anymore)",IF(A366&lt;&gt;"",CONCATENATE("[",A366,"]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dlcId=",IF(T366&lt;&gt;"",T366,"DLC_BASE_GAME")),""),"")</f>
        <v>[199] = {wayshrines={-1,-1,-1,}, dlcId=DLC_IMPERIAL_CITY</v>
      </c>
      <c r="AU366" s="25" t="str">
        <f>IF(I366&lt;&gt;"Not in the game (anymore)",IF(A366&lt;&gt;"",IF(R366&lt;&gt;"",CONCATENATE(", zoneIds={",R366),"")&amp;IF(Y366&lt;&gt;"",CONCATENATE(",",Y366),"")&amp;IF(AD366&lt;&gt;"",CONCATENATE(",",AD366),"")&amp;IF(AH366&lt;&gt;"",CONCATENATE(",",AH366),"")&amp;IF(AL366&lt;&gt;"",CONCATENATE(",",AL366),"")&amp;IF(AP366&lt;&gt;"",CONCATENATE(",",AP366),"")&amp;IF(R366&lt;&gt;"",CONCATENATE("}",""),"")&amp;IF(OR(L366="true",L366="false",L366&lt;&gt;""), CONCATENATE(", veteran=", L366), ""),""),"")</f>
        <v>, zoneIds={643}, veteran=false</v>
      </c>
      <c r="AV366" s="25" t="str">
        <f>IF(I366&lt;&gt;"Not in the game (anymore)",IF(A366&lt;&gt;"",", setType="&amp;J366,"")&amp;IF(M366="true",", multiTrialSet=true","")&amp;IF(I366&lt;&gt;"Not in the game (anymore)",IF(V366&lt;&gt;"",", dropMechanic="&amp;V366&amp;IF(V366="LIBSETS_DROP_MECHANIC_MONSTER_NAME",", dropMechanicNames={" &amp; IF(W366&lt;&gt;"","['en']='"&amp;W366&amp;"'","") &amp; IF(X366&lt;&gt;"",", ['de']='" &amp; X366&amp;"'","") &amp; "}",""),""))&amp;"},","")</f>
        <v>, setType=LIBSETS_SETTYPE_IMPERIALCITY},</v>
      </c>
      <c r="AW366" s="25" t="str">
        <f>IF(I366&lt;&gt;"Not in the game (anymore)",IF(C366&lt;&gt;"",CONCATENATE(" --",C366," / ",B366,"   [",IF(S366&lt;&gt;"",S366,""),IF(Z366&lt;&gt;"",", "&amp;Z366,""),IF(AE366&lt;&gt;"",", "&amp;AE366,""),IF(AI366&lt;&gt;"",", "&amp;AI366,""),IF(AM366&lt;&gt;"",", "&amp;AM366,""),IF(AQ366&lt;&gt;"",", "&amp;AQ366,""),"]")),"")</f>
        <v xml:space="preserve"> --Shield Breaker / Schildbrecher   [Imperial Sewers]</v>
      </c>
    </row>
    <row r="367" spans="1:49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>A367</f>
        <v>200</v>
      </c>
      <c r="I367" t="s">
        <v>39</v>
      </c>
      <c r="J367" s="8" t="s">
        <v>4251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643</v>
      </c>
      <c r="S367" t="s">
        <v>493</v>
      </c>
      <c r="T367" s="23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W367"/>
      <c r="X367"/>
      <c r="Y367" s="3" t="str">
        <f>IF(J367&lt;&gt;"LIBSETS_SETTYPE_BATTLEGROUND",IF(J367&lt;&gt;"LIBSETS_SETTYPE_SPECIAL",IF(Z367&lt;&gt;"",VLOOKUP(Z367,'ESO zone constants'!$E$2:$L$4999,8,FALSE),""),""),"")</f>
        <v/>
      </c>
      <c r="AA367"/>
      <c r="AB367"/>
      <c r="AC367"/>
      <c r="AD367" s="3" t="str">
        <f>IF(J367&lt;&gt;"LIBSETS_SETTYPE_BATTLEGROUND",IF(J367&lt;&gt;"LIBSETS_SETTYPE_SPECIAL",IF(AE367&lt;&gt;"",VLOOKUP(AE367,'ESO zone constants'!$E$2:$L$4999,8,FALSE),""),""),"")</f>
        <v/>
      </c>
      <c r="AH367" s="3" t="str">
        <f>IF(J367&lt;&gt;"LIBSETS_SETTYPE_BATTLEGROUND",IF(J367&lt;&gt;"LIBSETS_SETTYPE_SPECIAL",IF(AI367&lt;&gt;"",VLOOKUP(AI367,'ESO zone constants'!$E$2:$L$4999,8,FALSE),""),""),"")</f>
        <v/>
      </c>
      <c r="AL367" s="3" t="str">
        <f>IF(J367&lt;&gt;"LIBSETS_SETTYPE_BATTLEGROUND",IF(J367&lt;&gt;"LIBSETS_SETTYPE_SPECIAL",IF(AM367&lt;&gt;"",VLOOKUP(AM367,'ESO zone constants'!$E$2:$L$4999,8,FALSE),""),""),"")</f>
        <v/>
      </c>
      <c r="AP367" s="3" t="str">
        <f>IF(J367&lt;&gt;"LIBSETS_SETTYPE_BATTLEGROUND",IF(J367&lt;&gt;"LIBSETS_SETTYPE_SPECIAL",IF(AQ367&lt;&gt;"",VLOOKUP(AQ367,'ESO zone constants'!$E$2:$L$4999,8,FALSE),""),""),"")</f>
        <v/>
      </c>
      <c r="AT367" s="25" t="str">
        <f>IF(A367="???","--","")&amp;IF(I367&lt;&gt;"Not in the game (anymore)",IF(A367&lt;&gt;"",CONCATENATE("[",A367,"]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dlcId=",IF(T367&lt;&gt;"",T367,"DLC_BASE_GAME")),""),"")</f>
        <v>[200] = {wayshrines={-1,-1,-1,}, dlcId=DLC_IMPERIAL_CITY</v>
      </c>
      <c r="AU367" s="25" t="str">
        <f>IF(I367&lt;&gt;"Not in the game (anymore)",IF(A367&lt;&gt;"",IF(R367&lt;&gt;"",CONCATENATE(", zoneIds={",R367),"")&amp;IF(Y367&lt;&gt;"",CONCATENATE(",",Y367),"")&amp;IF(AD367&lt;&gt;"",CONCATENATE(",",AD367),"")&amp;IF(AH367&lt;&gt;"",CONCATENATE(",",AH367),"")&amp;IF(AL367&lt;&gt;"",CONCATENATE(",",AL367),"")&amp;IF(AP367&lt;&gt;"",CONCATENATE(",",AP367),"")&amp;IF(R367&lt;&gt;"",CONCATENATE("}",""),"")&amp;IF(OR(L367="true",L367="false",L367&lt;&gt;""), CONCATENATE(", veteran=", L367), ""),""),"")</f>
        <v>, zoneIds={643}, veteran=false</v>
      </c>
      <c r="AV367" s="25" t="str">
        <f>IF(I367&lt;&gt;"Not in the game (anymore)",IF(A367&lt;&gt;"",", setType="&amp;J367,"")&amp;IF(M367="true",", multiTrialSet=true","")&amp;IF(I367&lt;&gt;"Not in the game (anymore)",IF(V367&lt;&gt;"",", dropMechanic="&amp;V367&amp;IF(V367="LIBSETS_DROP_MECHANIC_MONSTER_NAME",", dropMechanicNames={" &amp; IF(W367&lt;&gt;"","['en']='"&amp;W367&amp;"'","") &amp; IF(X367&lt;&gt;"",", ['de']='" &amp; X367&amp;"'","") &amp; "}",""),""))&amp;"},","")</f>
        <v>, setType=LIBSETS_SETTYPE_IMPERIALCITY},</v>
      </c>
      <c r="AW367" s="25" t="str">
        <f>IF(I367&lt;&gt;"Not in the game (anymore)",IF(C367&lt;&gt;"",CONCATENATE(" --",C367," / ",B367,"   [",IF(S367&lt;&gt;"",S367,""),IF(Z367&lt;&gt;"",", "&amp;Z367,""),IF(AE367&lt;&gt;"",", "&amp;AE367,""),IF(AI367&lt;&gt;"",", "&amp;AI367,""),IF(AM367&lt;&gt;"",", "&amp;AM367,""),IF(AQ367&lt;&gt;"",", "&amp;AQ367,""),"]")),"")</f>
        <v xml:space="preserve"> --Phoenix / Phönix   [Imperial Sewers]</v>
      </c>
    </row>
    <row r="368" spans="1:49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>A368</f>
        <v>201</v>
      </c>
      <c r="I368" t="s">
        <v>39</v>
      </c>
      <c r="J368" s="8" t="s">
        <v>4251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643</v>
      </c>
      <c r="S368" t="s">
        <v>493</v>
      </c>
      <c r="T368" s="23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W368"/>
      <c r="X368"/>
      <c r="Y368" s="3" t="str">
        <f>IF(J368&lt;&gt;"LIBSETS_SETTYPE_BATTLEGROUND",IF(J368&lt;&gt;"LIBSETS_SETTYPE_SPECIAL",IF(Z368&lt;&gt;"",VLOOKUP(Z368,'ESO zone constants'!$E$2:$L$4999,8,FALSE),""),""),"")</f>
        <v/>
      </c>
      <c r="AA368"/>
      <c r="AB368"/>
      <c r="AC368"/>
      <c r="AD368" s="3" t="str">
        <f>IF(J368&lt;&gt;"LIBSETS_SETTYPE_BATTLEGROUND",IF(J368&lt;&gt;"LIBSETS_SETTYPE_SPECIAL",IF(AE368&lt;&gt;"",VLOOKUP(AE368,'ESO zone constants'!$E$2:$L$4999,8,FALSE),""),""),"")</f>
        <v/>
      </c>
      <c r="AH368" s="3" t="str">
        <f>IF(J368&lt;&gt;"LIBSETS_SETTYPE_BATTLEGROUND",IF(J368&lt;&gt;"LIBSETS_SETTYPE_SPECIAL",IF(AI368&lt;&gt;"",VLOOKUP(AI368,'ESO zone constants'!$E$2:$L$4999,8,FALSE),""),""),"")</f>
        <v/>
      </c>
      <c r="AL368" s="3" t="str">
        <f>IF(J368&lt;&gt;"LIBSETS_SETTYPE_BATTLEGROUND",IF(J368&lt;&gt;"LIBSETS_SETTYPE_SPECIAL",IF(AM368&lt;&gt;"",VLOOKUP(AM368,'ESO zone constants'!$E$2:$L$4999,8,FALSE),""),""),"")</f>
        <v/>
      </c>
      <c r="AP368" s="3" t="str">
        <f>IF(J368&lt;&gt;"LIBSETS_SETTYPE_BATTLEGROUND",IF(J368&lt;&gt;"LIBSETS_SETTYPE_SPECIAL",IF(AQ368&lt;&gt;"",VLOOKUP(AQ368,'ESO zone constants'!$E$2:$L$4999,8,FALSE),""),""),"")</f>
        <v/>
      </c>
      <c r="AT368" s="25" t="str">
        <f>IF(A368="???","--","")&amp;IF(I368&lt;&gt;"Not in the game (anymore)",IF(A368&lt;&gt;"",CONCATENATE("[",A368,"]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dlcId=",IF(T368&lt;&gt;"",T368,"DLC_BASE_GAME")),""),"")</f>
        <v>[201] = {wayshrines={-1,-1,-1,}, dlcId=DLC_IMPERIAL_CITY</v>
      </c>
      <c r="AU368" s="25" t="str">
        <f>IF(I368&lt;&gt;"Not in the game (anymore)",IF(A368&lt;&gt;"",IF(R368&lt;&gt;"",CONCATENATE(", zoneIds={",R368),"")&amp;IF(Y368&lt;&gt;"",CONCATENATE(",",Y368),"")&amp;IF(AD368&lt;&gt;"",CONCATENATE(",",AD368),"")&amp;IF(AH368&lt;&gt;"",CONCATENATE(",",AH368),"")&amp;IF(AL368&lt;&gt;"",CONCATENATE(",",AL368),"")&amp;IF(AP368&lt;&gt;"",CONCATENATE(",",AP368),"")&amp;IF(R368&lt;&gt;"",CONCATENATE("}",""),"")&amp;IF(OR(L368="true",L368="false",L368&lt;&gt;""), CONCATENATE(", veteran=", L368), ""),""),"")</f>
        <v>, zoneIds={643}, veteran=false</v>
      </c>
      <c r="AV368" s="25" t="str">
        <f>IF(I368&lt;&gt;"Not in the game (anymore)",IF(A368&lt;&gt;"",", setType="&amp;J368,"")&amp;IF(M368="true",", multiTrialSet=true","")&amp;IF(I368&lt;&gt;"Not in the game (anymore)",IF(V368&lt;&gt;"",", dropMechanic="&amp;V368&amp;IF(V368="LIBSETS_DROP_MECHANIC_MONSTER_NAME",", dropMechanicNames={" &amp; IF(W368&lt;&gt;"","['en']='"&amp;W368&amp;"'","") &amp; IF(X368&lt;&gt;"",", ['de']='" &amp; X368&amp;"'","") &amp; "}",""),""))&amp;"},","")</f>
        <v>, setType=LIBSETS_SETTYPE_IMPERIALCITY},</v>
      </c>
      <c r="AW368" s="25" t="str">
        <f>IF(I368&lt;&gt;"Not in the game (anymore)",IF(C368&lt;&gt;"",CONCATENATE(" --",C368," / ",B368,"   [",IF(S368&lt;&gt;"",S368,""),IF(Z368&lt;&gt;"",", "&amp;Z368,""),IF(AE368&lt;&gt;"",", "&amp;AE368,""),IF(AI368&lt;&gt;"",", "&amp;AI368,""),IF(AM368&lt;&gt;"",", "&amp;AM368,""),IF(AQ368&lt;&gt;"",", "&amp;AQ368,""),"]")),"")</f>
        <v xml:space="preserve"> --Reactive Armor / Reaktive Rüstung   [Imperial Sewers]</v>
      </c>
    </row>
    <row r="369" spans="1:49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>A369</f>
        <v>246</v>
      </c>
      <c r="I369" t="s">
        <v>39</v>
      </c>
      <c r="J369" s="8" t="s">
        <v>4251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643</v>
      </c>
      <c r="S369" t="s">
        <v>493</v>
      </c>
      <c r="T369" s="23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W369"/>
      <c r="X369"/>
      <c r="Y369" s="3" t="str">
        <f>IF(J369&lt;&gt;"LIBSETS_SETTYPE_BATTLEGROUND",IF(J369&lt;&gt;"LIBSETS_SETTYPE_SPECIAL",IF(Z369&lt;&gt;"",VLOOKUP(Z369,'ESO zone constants'!$E$2:$L$4999,8,FALSE),""),""),"")</f>
        <v/>
      </c>
      <c r="AA369"/>
      <c r="AB369"/>
      <c r="AC369"/>
      <c r="AD369" s="3" t="str">
        <f>IF(J369&lt;&gt;"LIBSETS_SETTYPE_BATTLEGROUND",IF(J369&lt;&gt;"LIBSETS_SETTYPE_SPECIAL",IF(AE369&lt;&gt;"",VLOOKUP(AE369,'ESO zone constants'!$E$2:$L$4999,8,FALSE),""),""),"")</f>
        <v/>
      </c>
      <c r="AH369" s="3" t="str">
        <f>IF(J369&lt;&gt;"LIBSETS_SETTYPE_BATTLEGROUND",IF(J369&lt;&gt;"LIBSETS_SETTYPE_SPECIAL",IF(AI369&lt;&gt;"",VLOOKUP(AI369,'ESO zone constants'!$E$2:$L$4999,8,FALSE),""),""),"")</f>
        <v/>
      </c>
      <c r="AL369" s="3" t="str">
        <f>IF(J369&lt;&gt;"LIBSETS_SETTYPE_BATTLEGROUND",IF(J369&lt;&gt;"LIBSETS_SETTYPE_SPECIAL",IF(AM369&lt;&gt;"",VLOOKUP(AM369,'ESO zone constants'!$E$2:$L$4999,8,FALSE),""),""),"")</f>
        <v/>
      </c>
      <c r="AP369" s="3" t="str">
        <f>IF(J369&lt;&gt;"LIBSETS_SETTYPE_BATTLEGROUND",IF(J369&lt;&gt;"LIBSETS_SETTYPE_SPECIAL",IF(AQ369&lt;&gt;"",VLOOKUP(AQ369,'ESO zone constants'!$E$2:$L$4999,8,FALSE),""),""),"")</f>
        <v/>
      </c>
      <c r="AT369" s="25" t="str">
        <f>IF(A369="???","--","")&amp;IF(I369&lt;&gt;"Not in the game (anymore)",IF(A369&lt;&gt;"",CONCATENATE("[",A369,"]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dlcId=",IF(T369&lt;&gt;"",T369,"DLC_BASE_GAME")),""),"")</f>
        <v>[246] = {wayshrines={-1,-1,-1,}, dlcId=DLC_IMPERIAL_CITY</v>
      </c>
      <c r="AU369" s="25" t="str">
        <f>IF(I369&lt;&gt;"Not in the game (anymore)",IF(A369&lt;&gt;"",IF(R369&lt;&gt;"",CONCATENATE(", zoneIds={",R369),"")&amp;IF(Y369&lt;&gt;"",CONCATENATE(",",Y369),"")&amp;IF(AD369&lt;&gt;"",CONCATENATE(",",AD369),"")&amp;IF(AH369&lt;&gt;"",CONCATENATE(",",AH369),"")&amp;IF(AL369&lt;&gt;"",CONCATENATE(",",AL369),"")&amp;IF(AP369&lt;&gt;"",CONCATENATE(",",AP369),"")&amp;IF(R369&lt;&gt;"",CONCATENATE("}",""),"")&amp;IF(OR(L369="true",L369="false",L369&lt;&gt;""), CONCATENATE(", veteran=", L369), ""),""),"")</f>
        <v>, zoneIds={643}, veteran=false</v>
      </c>
      <c r="AV369" s="25" t="str">
        <f>IF(I369&lt;&gt;"Not in the game (anymore)",IF(A369&lt;&gt;"",", setType="&amp;J369,"")&amp;IF(M369="true",", multiTrialSet=true","")&amp;IF(I369&lt;&gt;"Not in the game (anymore)",IF(V369&lt;&gt;"",", dropMechanic="&amp;V369&amp;IF(V369="LIBSETS_DROP_MECHANIC_MONSTER_NAME",", dropMechanicNames={" &amp; IF(W369&lt;&gt;"","['en']='"&amp;W369&amp;"'","") &amp; IF(X369&lt;&gt;"",", ['de']='" &amp; X369&amp;"'","") &amp; "}",""),""))&amp;"},","")</f>
        <v>, setType=LIBSETS_SETTYPE_IMPERIALCITY},</v>
      </c>
      <c r="AW369" s="25" t="str">
        <f>IF(I369&lt;&gt;"Not in the game (anymore)",IF(C369&lt;&gt;"",CONCATENATE(" --",C369," / ",B369,"   [",IF(S369&lt;&gt;"",S369,""),IF(Z369&lt;&gt;"",", "&amp;Z369,""),IF(AE369&lt;&gt;"",", "&amp;AE369,""),IF(AI369&lt;&gt;"",", "&amp;AI369,""),IF(AM369&lt;&gt;"",", "&amp;AM369,""),IF(AQ369&lt;&gt;"",", "&amp;AQ369,""),"]")),"")</f>
        <v xml:space="preserve"> --Galerion's Revenge / Galerions Revanche   [Imperial Sewers]</v>
      </c>
    </row>
    <row r="370" spans="1:49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>A370</f>
        <v>247</v>
      </c>
      <c r="I370" t="s">
        <v>39</v>
      </c>
      <c r="J370" s="8" t="s">
        <v>4251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643</v>
      </c>
      <c r="S370" t="s">
        <v>493</v>
      </c>
      <c r="T370" s="23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W370"/>
      <c r="X370"/>
      <c r="Y370" s="3" t="str">
        <f>IF(J370&lt;&gt;"LIBSETS_SETTYPE_BATTLEGROUND",IF(J370&lt;&gt;"LIBSETS_SETTYPE_SPECIAL",IF(Z370&lt;&gt;"",VLOOKUP(Z370,'ESO zone constants'!$E$2:$L$4999,8,FALSE),""),""),"")</f>
        <v/>
      </c>
      <c r="AA370"/>
      <c r="AB370"/>
      <c r="AC370"/>
      <c r="AD370" s="3" t="str">
        <f>IF(J370&lt;&gt;"LIBSETS_SETTYPE_BATTLEGROUND",IF(J370&lt;&gt;"LIBSETS_SETTYPE_SPECIAL",IF(AE370&lt;&gt;"",VLOOKUP(AE370,'ESO zone constants'!$E$2:$L$4999,8,FALSE),""),""),"")</f>
        <v/>
      </c>
      <c r="AH370" s="3" t="str">
        <f>IF(J370&lt;&gt;"LIBSETS_SETTYPE_BATTLEGROUND",IF(J370&lt;&gt;"LIBSETS_SETTYPE_SPECIAL",IF(AI370&lt;&gt;"",VLOOKUP(AI370,'ESO zone constants'!$E$2:$L$4999,8,FALSE),""),""),"")</f>
        <v/>
      </c>
      <c r="AL370" s="3" t="str">
        <f>IF(J370&lt;&gt;"LIBSETS_SETTYPE_BATTLEGROUND",IF(J370&lt;&gt;"LIBSETS_SETTYPE_SPECIAL",IF(AM370&lt;&gt;"",VLOOKUP(AM370,'ESO zone constants'!$E$2:$L$4999,8,FALSE),""),""),"")</f>
        <v/>
      </c>
      <c r="AP370" s="3" t="str">
        <f>IF(J370&lt;&gt;"LIBSETS_SETTYPE_BATTLEGROUND",IF(J370&lt;&gt;"LIBSETS_SETTYPE_SPECIAL",IF(AQ370&lt;&gt;"",VLOOKUP(AQ370,'ESO zone constants'!$E$2:$L$4999,8,FALSE),""),""),"")</f>
        <v/>
      </c>
      <c r="AT370" s="25" t="str">
        <f>IF(A370="???","--","")&amp;IF(I370&lt;&gt;"Not in the game (anymore)",IF(A370&lt;&gt;"",CONCATENATE("[",A370,"]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dlcId=",IF(T370&lt;&gt;"",T370,"DLC_BASE_GAME")),""),"")</f>
        <v>[247] = {wayshrines={-1,-1,-1,}, dlcId=DLC_IMPERIAL_CITY</v>
      </c>
      <c r="AU370" s="25" t="str">
        <f>IF(I370&lt;&gt;"Not in the game (anymore)",IF(A370&lt;&gt;"",IF(R370&lt;&gt;"",CONCATENATE(", zoneIds={",R370),"")&amp;IF(Y370&lt;&gt;"",CONCATENATE(",",Y370),"")&amp;IF(AD370&lt;&gt;"",CONCATENATE(",",AD370),"")&amp;IF(AH370&lt;&gt;"",CONCATENATE(",",AH370),"")&amp;IF(AL370&lt;&gt;"",CONCATENATE(",",AL370),"")&amp;IF(AP370&lt;&gt;"",CONCATENATE(",",AP370),"")&amp;IF(R370&lt;&gt;"",CONCATENATE("}",""),"")&amp;IF(OR(L370="true",L370="false",L370&lt;&gt;""), CONCATENATE(", veteran=", L370), ""),""),"")</f>
        <v>, zoneIds={643}, veteran=false</v>
      </c>
      <c r="AV370" s="25" t="str">
        <f>IF(I370&lt;&gt;"Not in the game (anymore)",IF(A370&lt;&gt;"",", setType="&amp;J370,"")&amp;IF(M370="true",", multiTrialSet=true","")&amp;IF(I370&lt;&gt;"Not in the game (anymore)",IF(V370&lt;&gt;"",", dropMechanic="&amp;V370&amp;IF(V370="LIBSETS_DROP_MECHANIC_MONSTER_NAME",", dropMechanicNames={" &amp; IF(W370&lt;&gt;"","['en']='"&amp;W370&amp;"'","") &amp; IF(X370&lt;&gt;"",", ['de']='" &amp; X370&amp;"'","") &amp; "}",""),""))&amp;"},","")</f>
        <v>, setType=LIBSETS_SETTYPE_IMPERIALCITY},</v>
      </c>
      <c r="AW370" s="25" t="str">
        <f>IF(I370&lt;&gt;"Not in the game (anymore)",IF(C370&lt;&gt;"",CONCATENATE(" --",C370," / ",B370,"   [",IF(S370&lt;&gt;"",S370,""),IF(Z370&lt;&gt;"",", "&amp;Z370,""),IF(AE370&lt;&gt;"",", "&amp;AE370,""),IF(AI370&lt;&gt;"",", "&amp;AI370,""),IF(AM370&lt;&gt;"",", "&amp;AM370,""),IF(AQ370&lt;&gt;"",", "&amp;AQ370,""),"]")),"")</f>
        <v xml:space="preserve"> --Vicecanon of Venom / Vizekanoniker des Gifts   [Imperial Sewers]</v>
      </c>
    </row>
    <row r="371" spans="1:49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>A371</f>
        <v>248</v>
      </c>
      <c r="I371" t="s">
        <v>39</v>
      </c>
      <c r="J371" s="8" t="s">
        <v>4251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643</v>
      </c>
      <c r="S371" t="s">
        <v>493</v>
      </c>
      <c r="T371" s="23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W371"/>
      <c r="X371"/>
      <c r="Y371" s="3" t="str">
        <f>IF(J371&lt;&gt;"LIBSETS_SETTYPE_BATTLEGROUND",IF(J371&lt;&gt;"LIBSETS_SETTYPE_SPECIAL",IF(Z371&lt;&gt;"",VLOOKUP(Z371,'ESO zone constants'!$E$2:$L$4999,8,FALSE),""),""),"")</f>
        <v/>
      </c>
      <c r="AA371"/>
      <c r="AB371"/>
      <c r="AC371"/>
      <c r="AD371" s="3" t="str">
        <f>IF(J371&lt;&gt;"LIBSETS_SETTYPE_BATTLEGROUND",IF(J371&lt;&gt;"LIBSETS_SETTYPE_SPECIAL",IF(AE371&lt;&gt;"",VLOOKUP(AE371,'ESO zone constants'!$E$2:$L$4999,8,FALSE),""),""),"")</f>
        <v/>
      </c>
      <c r="AH371" s="3" t="str">
        <f>IF(J371&lt;&gt;"LIBSETS_SETTYPE_BATTLEGROUND",IF(J371&lt;&gt;"LIBSETS_SETTYPE_SPECIAL",IF(AI371&lt;&gt;"",VLOOKUP(AI371,'ESO zone constants'!$E$2:$L$4999,8,FALSE),""),""),"")</f>
        <v/>
      </c>
      <c r="AL371" s="3" t="str">
        <f>IF(J371&lt;&gt;"LIBSETS_SETTYPE_BATTLEGROUND",IF(J371&lt;&gt;"LIBSETS_SETTYPE_SPECIAL",IF(AM371&lt;&gt;"",VLOOKUP(AM371,'ESO zone constants'!$E$2:$L$4999,8,FALSE),""),""),"")</f>
        <v/>
      </c>
      <c r="AP371" s="3" t="str">
        <f>IF(J371&lt;&gt;"LIBSETS_SETTYPE_BATTLEGROUND",IF(J371&lt;&gt;"LIBSETS_SETTYPE_SPECIAL",IF(AQ371&lt;&gt;"",VLOOKUP(AQ371,'ESO zone constants'!$E$2:$L$4999,8,FALSE),""),""),"")</f>
        <v/>
      </c>
      <c r="AT371" s="25" t="str">
        <f>IF(A371="???","--","")&amp;IF(I371&lt;&gt;"Not in the game (anymore)",IF(A371&lt;&gt;"",CONCATENATE("[",A371,"]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dlcId=",IF(T371&lt;&gt;"",T371,"DLC_BASE_GAME")),""),"")</f>
        <v>[248] = {wayshrines={-1,-1,-1,}, dlcId=DLC_IMPERIAL_CITY</v>
      </c>
      <c r="AU371" s="25" t="str">
        <f>IF(I371&lt;&gt;"Not in the game (anymore)",IF(A371&lt;&gt;"",IF(R371&lt;&gt;"",CONCATENATE(", zoneIds={",R371),"")&amp;IF(Y371&lt;&gt;"",CONCATENATE(",",Y371),"")&amp;IF(AD371&lt;&gt;"",CONCATENATE(",",AD371),"")&amp;IF(AH371&lt;&gt;"",CONCATENATE(",",AH371),"")&amp;IF(AL371&lt;&gt;"",CONCATENATE(",",AL371),"")&amp;IF(AP371&lt;&gt;"",CONCATENATE(",",AP371),"")&amp;IF(R371&lt;&gt;"",CONCATENATE("}",""),"")&amp;IF(OR(L371="true",L371="false",L371&lt;&gt;""), CONCATENATE(", veteran=", L371), ""),""),"")</f>
        <v>, zoneIds={643}, veteran=false</v>
      </c>
      <c r="AV371" s="25" t="str">
        <f>IF(I371&lt;&gt;"Not in the game (anymore)",IF(A371&lt;&gt;"",", setType="&amp;J371,"")&amp;IF(M371="true",", multiTrialSet=true","")&amp;IF(I371&lt;&gt;"Not in the game (anymore)",IF(V371&lt;&gt;"",", dropMechanic="&amp;V371&amp;IF(V371="LIBSETS_DROP_MECHANIC_MONSTER_NAME",", dropMechanicNames={" &amp; IF(W371&lt;&gt;"","['en']='"&amp;W371&amp;"'","") &amp; IF(X371&lt;&gt;"",", ['de']='" &amp; X371&amp;"'","") &amp; "}",""),""))&amp;"},","")</f>
        <v>, setType=LIBSETS_SETTYPE_IMPERIALCITY},</v>
      </c>
      <c r="AW371" s="25" t="str">
        <f>IF(I371&lt;&gt;"Not in the game (anymore)",IF(C371&lt;&gt;"",CONCATENATE(" --",C371," / ",B371,"   [",IF(S371&lt;&gt;"",S371,""),IF(Z371&lt;&gt;"",", "&amp;Z371,""),IF(AE371&lt;&gt;"",", "&amp;AE371,""),IF(AI371&lt;&gt;"",", "&amp;AI371,""),IF(AM371&lt;&gt;"",", "&amp;AM371,""),IF(AQ371&lt;&gt;"",", "&amp;AQ371,""),"]")),"")</f>
        <v xml:space="preserve"> --Thews of the Harbinger / Muskeln des Vorboten   [Imperial Sewers]</v>
      </c>
    </row>
    <row r="372" spans="1:49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>A372</f>
        <v>253</v>
      </c>
      <c r="I372" t="s">
        <v>39</v>
      </c>
      <c r="J372" s="8" t="s">
        <v>4251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643</v>
      </c>
      <c r="S372" t="s">
        <v>493</v>
      </c>
      <c r="T372" s="23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W372"/>
      <c r="X372"/>
      <c r="Y372" s="3" t="str">
        <f>IF(J372&lt;&gt;"LIBSETS_SETTYPE_BATTLEGROUND",IF(J372&lt;&gt;"LIBSETS_SETTYPE_SPECIAL",IF(Z372&lt;&gt;"",VLOOKUP(Z372,'ESO zone constants'!$E$2:$L$4999,8,FALSE),""),""),"")</f>
        <v/>
      </c>
      <c r="AA372"/>
      <c r="AB372"/>
      <c r="AC372"/>
      <c r="AD372" s="3" t="str">
        <f>IF(J372&lt;&gt;"LIBSETS_SETTYPE_BATTLEGROUND",IF(J372&lt;&gt;"LIBSETS_SETTYPE_SPECIAL",IF(AE372&lt;&gt;"",VLOOKUP(AE372,'ESO zone constants'!$E$2:$L$4999,8,FALSE),""),""),"")</f>
        <v/>
      </c>
      <c r="AH372" s="3" t="str">
        <f>IF(J372&lt;&gt;"LIBSETS_SETTYPE_BATTLEGROUND",IF(J372&lt;&gt;"LIBSETS_SETTYPE_SPECIAL",IF(AI372&lt;&gt;"",VLOOKUP(AI372,'ESO zone constants'!$E$2:$L$4999,8,FALSE),""),""),"")</f>
        <v/>
      </c>
      <c r="AL372" s="3" t="str">
        <f>IF(J372&lt;&gt;"LIBSETS_SETTYPE_BATTLEGROUND",IF(J372&lt;&gt;"LIBSETS_SETTYPE_SPECIAL",IF(AM372&lt;&gt;"",VLOOKUP(AM372,'ESO zone constants'!$E$2:$L$4999,8,FALSE),""),""),"")</f>
        <v/>
      </c>
      <c r="AP372" s="3" t="str">
        <f>IF(J372&lt;&gt;"LIBSETS_SETTYPE_BATTLEGROUND",IF(J372&lt;&gt;"LIBSETS_SETTYPE_SPECIAL",IF(AQ372&lt;&gt;"",VLOOKUP(AQ372,'ESO zone constants'!$E$2:$L$4999,8,FALSE),""),""),"")</f>
        <v/>
      </c>
      <c r="AT372" s="25" t="str">
        <f>IF(A372="???","--","")&amp;IF(I372&lt;&gt;"Not in the game (anymore)",IF(A372&lt;&gt;"",CONCATENATE("[",A372,"]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dlcId=",IF(T372&lt;&gt;"",T372,"DLC_BASE_GAME")),""),"")</f>
        <v>[253] = {wayshrines={-1,-1,-1,}, dlcId=DLC_IMPERIAL_CITY</v>
      </c>
      <c r="AU372" s="25" t="str">
        <f>IF(I372&lt;&gt;"Not in the game (anymore)",IF(A372&lt;&gt;"",IF(R372&lt;&gt;"",CONCATENATE(", zoneIds={",R372),"")&amp;IF(Y372&lt;&gt;"",CONCATENATE(",",Y372),"")&amp;IF(AD372&lt;&gt;"",CONCATENATE(",",AD372),"")&amp;IF(AH372&lt;&gt;"",CONCATENATE(",",AH372),"")&amp;IF(AL372&lt;&gt;"",CONCATENATE(",",AL372),"")&amp;IF(AP372&lt;&gt;"",CONCATENATE(",",AP372),"")&amp;IF(R372&lt;&gt;"",CONCATENATE("}",""),"")&amp;IF(OR(L372="true",L372="false",L372&lt;&gt;""), CONCATENATE(", veteran=", L372), ""),""),"")</f>
        <v>, zoneIds={643}, veteran=false</v>
      </c>
      <c r="AV372" s="25" t="str">
        <f>IF(I372&lt;&gt;"Not in the game (anymore)",IF(A372&lt;&gt;"",", setType="&amp;J372,"")&amp;IF(M372="true",", multiTrialSet=true","")&amp;IF(I372&lt;&gt;"Not in the game (anymore)",IF(V372&lt;&gt;"",", dropMechanic="&amp;V372&amp;IF(V372="LIBSETS_DROP_MECHANIC_MONSTER_NAME",", dropMechanicNames={" &amp; IF(W372&lt;&gt;"","['en']='"&amp;W372&amp;"'","") &amp; IF(X372&lt;&gt;"",", ['de']='" &amp; X372&amp;"'","") &amp; "}",""),""))&amp;"},","")</f>
        <v>, setType=LIBSETS_SETTYPE_IMPERIALCITY},</v>
      </c>
      <c r="AW372" s="25" t="str">
        <f>IF(I372&lt;&gt;"Not in the game (anymore)",IF(C372&lt;&gt;"",CONCATENATE(" --",C372," / ",B372,"   [",IF(S372&lt;&gt;"",S372,""),IF(Z372&lt;&gt;"",", "&amp;Z372,""),IF(AE372&lt;&gt;"",", "&amp;AE372,""),IF(AI372&lt;&gt;"",", "&amp;AI372,""),IF(AM372&lt;&gt;"",", "&amp;AM372,""),IF(AQ372&lt;&gt;"",", "&amp;AQ372,""),"]")),"")</f>
        <v xml:space="preserve"> --Imperial Physique / Kaiserliche Physis   [Imperial Sewers]</v>
      </c>
    </row>
    <row r="373" spans="1:49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>A373</f>
        <v>380</v>
      </c>
      <c r="H373" t="s">
        <v>4238</v>
      </c>
      <c r="I373" t="s">
        <v>4189</v>
      </c>
      <c r="J373" s="8" t="s">
        <v>4255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4325</v>
      </c>
      <c r="W373"/>
      <c r="X373"/>
      <c r="Y373" s="3" t="str">
        <f>IF(J373&lt;&gt;"LIBSETS_SETTYPE_BATTLEGROUND",IF(J373&lt;&gt;"LIBSETS_SETTYPE_SPECIAL",IF(Z373&lt;&gt;"",VLOOKUP(Z373,'ESO zone constants'!$E$2:$L$4999,8,FALSE),""),""),"")</f>
        <v/>
      </c>
      <c r="AA373"/>
      <c r="AB373"/>
      <c r="AC373"/>
      <c r="AD373" s="3" t="str">
        <f>IF(J373&lt;&gt;"LIBSETS_SETTYPE_BATTLEGROUND",IF(J373&lt;&gt;"LIBSETS_SETTYPE_SPECIAL",IF(AE373&lt;&gt;"",VLOOKUP(AE373,'ESO zone constants'!$E$2:$L$4999,8,FALSE),""),""),"")</f>
        <v/>
      </c>
      <c r="AH373" s="3" t="str">
        <f>IF(J373&lt;&gt;"LIBSETS_SETTYPE_BATTLEGROUND",IF(J373&lt;&gt;"LIBSETS_SETTYPE_SPECIAL",IF(AI373&lt;&gt;"",VLOOKUP(AI373,'ESO zone constants'!$E$2:$L$4999,8,FALSE),""),""),"")</f>
        <v/>
      </c>
      <c r="AL373" s="3" t="str">
        <f>IF(J373&lt;&gt;"LIBSETS_SETTYPE_BATTLEGROUND",IF(J373&lt;&gt;"LIBSETS_SETTYPE_SPECIAL",IF(AM373&lt;&gt;"",VLOOKUP(AM373,'ESO zone constants'!$E$2:$L$4999,8,FALSE),""),""),"")</f>
        <v/>
      </c>
      <c r="AP373" s="3" t="str">
        <f>IF(J373&lt;&gt;"LIBSETS_SETTYPE_BATTLEGROUND",IF(J373&lt;&gt;"LIBSETS_SETTYPE_SPECIAL",IF(AQ373&lt;&gt;"",VLOOKUP(AQ373,'ESO zone constants'!$E$2:$L$4999,8,FALSE),""),""),"")</f>
        <v/>
      </c>
      <c r="AT373" s="25" t="str">
        <f>IF(A373="???","--","")&amp;IF(I373&lt;&gt;"Not in the game (anymore)",IF(A373&lt;&gt;"",CONCATENATE("[",A373,"]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dlcId=",IF(T373&lt;&gt;"",T373,"DLC_BASE_GAME")),""),"")</f>
        <v>[380] = {wayshrines={-1,-1,-1,}, dlcId=DLC_BASE_GAME</v>
      </c>
      <c r="AU373" s="25" t="str">
        <f>IF(I373&lt;&gt;"Not in the game (anymore)",IF(A373&lt;&gt;"",IF(R373&lt;&gt;"",CONCATENATE(", zoneIds={",R373),"")&amp;IF(Y373&lt;&gt;"",CONCATENATE(",",Y373),"")&amp;IF(AD373&lt;&gt;"",CONCATENATE(",",AD373),"")&amp;IF(AH373&lt;&gt;"",CONCATENATE(",",AH373),"")&amp;IF(AL373&lt;&gt;"",CONCATENATE(",",AL373),"")&amp;IF(AP373&lt;&gt;"",CONCATENATE(",",AP373),"")&amp;IF(R373&lt;&gt;"",CONCATENATE("}",""),"")&amp;IF(OR(L373="true",L373="false",L373&lt;&gt;""), CONCATENATE(", veteran=", L373), ""),""),"")</f>
        <v>, veteran=false</v>
      </c>
      <c r="AV373" s="25" t="str">
        <f>IF(I373&lt;&gt;"Not in the game (anymore)",IF(A373&lt;&gt;"",", setType="&amp;J373,"")&amp;IF(M373="true",", multiTrialSet=true","")&amp;IF(I373&lt;&gt;"Not in the game (anymore)",IF(V373&lt;&gt;"",", dropMechanic="&amp;V373&amp;IF(V373="LIBSETS_DROP_MECHANIC_MONSTER_NAME",", dropMechanicNames={" &amp; IF(W373&lt;&gt;"","['en']='"&amp;W373&amp;"'","") &amp; IF(X373&lt;&gt;"",", ['de']='" &amp; X373&amp;"'","") &amp; "}",""),""))&amp;"},","")</f>
        <v>, setType=LIBSETS_SETTYPE_SPECIAL},</v>
      </c>
      <c r="AW373" s="25" t="str">
        <f>IF(I373&lt;&gt;"Not in the game (anymore)",IF(C373&lt;&gt;"",CONCATENATE(" --",C373," / ",B373,"   [",IF(S373&lt;&gt;"",S373,""),IF(Z373&lt;&gt;"",", "&amp;Z373,""),IF(AE373&lt;&gt;"",", "&amp;AE373,""),IF(AI373&lt;&gt;"",", "&amp;AI373,""),IF(AM373&lt;&gt;"",", "&amp;AM373,""),IF(AQ373&lt;&gt;"",", "&amp;AQ373,""),"]")),"")</f>
        <v xml:space="preserve"> --Prophet's / Prophet   [!Level up advisor]</v>
      </c>
    </row>
    <row r="374" spans="1:49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>A374</f>
        <v>381</v>
      </c>
      <c r="H374" t="s">
        <v>4238</v>
      </c>
      <c r="I374" t="s">
        <v>4189</v>
      </c>
      <c r="J374" s="8" t="s">
        <v>4255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4325</v>
      </c>
      <c r="W374"/>
      <c r="X374"/>
      <c r="Y374" s="3" t="str">
        <f>IF(J374&lt;&gt;"LIBSETS_SETTYPE_BATTLEGROUND",IF(J374&lt;&gt;"LIBSETS_SETTYPE_SPECIAL",IF(Z374&lt;&gt;"",VLOOKUP(Z374,'ESO zone constants'!$E$2:$L$4999,8,FALSE),""),""),"")</f>
        <v/>
      </c>
      <c r="AA374"/>
      <c r="AB374"/>
      <c r="AC374"/>
      <c r="AD374" s="3" t="str">
        <f>IF(J374&lt;&gt;"LIBSETS_SETTYPE_BATTLEGROUND",IF(J374&lt;&gt;"LIBSETS_SETTYPE_SPECIAL",IF(AE374&lt;&gt;"",VLOOKUP(AE374,'ESO zone constants'!$E$2:$L$4999,8,FALSE),""),""),"")</f>
        <v/>
      </c>
      <c r="AH374" s="3" t="str">
        <f>IF(J374&lt;&gt;"LIBSETS_SETTYPE_BATTLEGROUND",IF(J374&lt;&gt;"LIBSETS_SETTYPE_SPECIAL",IF(AI374&lt;&gt;"",VLOOKUP(AI374,'ESO zone constants'!$E$2:$L$4999,8,FALSE),""),""),"")</f>
        <v/>
      </c>
      <c r="AL374" s="3" t="str">
        <f>IF(J374&lt;&gt;"LIBSETS_SETTYPE_BATTLEGROUND",IF(J374&lt;&gt;"LIBSETS_SETTYPE_SPECIAL",IF(AM374&lt;&gt;"",VLOOKUP(AM374,'ESO zone constants'!$E$2:$L$4999,8,FALSE),""),""),"")</f>
        <v/>
      </c>
      <c r="AP374" s="3" t="str">
        <f>IF(J374&lt;&gt;"LIBSETS_SETTYPE_BATTLEGROUND",IF(J374&lt;&gt;"LIBSETS_SETTYPE_SPECIAL",IF(AQ374&lt;&gt;"",VLOOKUP(AQ374,'ESO zone constants'!$E$2:$L$4999,8,FALSE),""),""),"")</f>
        <v/>
      </c>
      <c r="AT374" s="25" t="str">
        <f>IF(A374="???","--","")&amp;IF(I374&lt;&gt;"Not in the game (anymore)",IF(A374&lt;&gt;"",CONCATENATE("[",A374,"]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dlcId=",IF(T374&lt;&gt;"",T374,"DLC_BASE_GAME")),""),"")</f>
        <v>[381] = {wayshrines={-1,-1,-1,}, dlcId=DLC_BASE_GAME</v>
      </c>
      <c r="AU374" s="25" t="str">
        <f>IF(I374&lt;&gt;"Not in the game (anymore)",IF(A374&lt;&gt;"",IF(R374&lt;&gt;"",CONCATENATE(", zoneIds={",R374),"")&amp;IF(Y374&lt;&gt;"",CONCATENATE(",",Y374),"")&amp;IF(AD374&lt;&gt;"",CONCATENATE(",",AD374),"")&amp;IF(AH374&lt;&gt;"",CONCATENATE(",",AH374),"")&amp;IF(AL374&lt;&gt;"",CONCATENATE(",",AL374),"")&amp;IF(AP374&lt;&gt;"",CONCATENATE(",",AP374),"")&amp;IF(R374&lt;&gt;"",CONCATENATE("}",""),"")&amp;IF(OR(L374="true",L374="false",L374&lt;&gt;""), CONCATENATE(", veteran=", L374), ""),""),"")</f>
        <v>, veteran=false</v>
      </c>
      <c r="AV374" s="25" t="str">
        <f>IF(I374&lt;&gt;"Not in the game (anymore)",IF(A374&lt;&gt;"",", setType="&amp;J374,"")&amp;IF(M374="true",", multiTrialSet=true","")&amp;IF(I374&lt;&gt;"Not in the game (anymore)",IF(V374&lt;&gt;"",", dropMechanic="&amp;V374&amp;IF(V374="LIBSETS_DROP_MECHANIC_MONSTER_NAME",", dropMechanicNames={" &amp; IF(W374&lt;&gt;"","['en']='"&amp;W374&amp;"'","") &amp; IF(X374&lt;&gt;"",", ['de']='" &amp; X374&amp;"'","") &amp; "}",""),""))&amp;"},","")</f>
        <v>, setType=LIBSETS_SETTYPE_SPECIAL},</v>
      </c>
      <c r="AW374" s="25" t="str">
        <f>IF(I374&lt;&gt;"Not in the game (anymore)",IF(C374&lt;&gt;"",CONCATENATE(" --",C374," / ",B374,"   [",IF(S374&lt;&gt;"",S374,""),IF(Z374&lt;&gt;"",", "&amp;Z374,""),IF(AE374&lt;&gt;"",", "&amp;AE374,""),IF(AI374&lt;&gt;"",", "&amp;AI374,""),IF(AM374&lt;&gt;"",", "&amp;AM374,""),IF(AQ374&lt;&gt;"",", "&amp;AQ374,""),"]")),"")</f>
        <v xml:space="preserve"> --Broken Soul / Zerbrochene Seele   [!Level up advisor]</v>
      </c>
    </row>
    <row r="375" spans="1:49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>A375</f>
        <v>136</v>
      </c>
      <c r="J375" s="8" t="s">
        <v>4254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W375"/>
      <c r="X375"/>
      <c r="Y375" s="3" t="str">
        <f>IF(J375&lt;&gt;"LIBSETS_SETTYPE_BATTLEGROUND",IF(J375&lt;&gt;"LIBSETS_SETTYPE_SPECIAL",IF(Z375&lt;&gt;"",VLOOKUP(Z375,'ESO zone constants'!$E$2:$L$4999,8,FALSE),""),""),"")</f>
        <v/>
      </c>
      <c r="AA375"/>
      <c r="AB375"/>
      <c r="AC375"/>
      <c r="AD375" s="3" t="str">
        <f>IF(J375&lt;&gt;"LIBSETS_SETTYPE_BATTLEGROUND",IF(J375&lt;&gt;"LIBSETS_SETTYPE_SPECIAL",IF(AE375&lt;&gt;"",VLOOKUP(AE375,'ESO zone constants'!$E$2:$L$4999,8,FALSE),""),""),"")</f>
        <v/>
      </c>
      <c r="AH375" s="3" t="str">
        <f>IF(J375&lt;&gt;"LIBSETS_SETTYPE_BATTLEGROUND",IF(J375&lt;&gt;"LIBSETS_SETTYPE_SPECIAL",IF(AI375&lt;&gt;"",VLOOKUP(AI375,'ESO zone constants'!$E$2:$L$4999,8,FALSE),""),""),"")</f>
        <v/>
      </c>
      <c r="AL375" s="3" t="str">
        <f>IF(J375&lt;&gt;"LIBSETS_SETTYPE_BATTLEGROUND",IF(J375&lt;&gt;"LIBSETS_SETTYPE_SPECIAL",IF(AM375&lt;&gt;"",VLOOKUP(AM375,'ESO zone constants'!$E$2:$L$4999,8,FALSE),""),""),"")</f>
        <v/>
      </c>
      <c r="AP375" s="3" t="str">
        <f>IF(J375&lt;&gt;"LIBSETS_SETTYPE_BATTLEGROUND",IF(J375&lt;&gt;"LIBSETS_SETTYPE_SPECIAL",IF(AQ375&lt;&gt;"",VLOOKUP(AQ375,'ESO zone constants'!$E$2:$L$4999,8,FALSE),""),""),"")</f>
        <v/>
      </c>
      <c r="AT375" s="25" t="str">
        <f>IF(A375="???","--","")&amp;IF(I375&lt;&gt;"Not in the game (anymore)",IF(A375&lt;&gt;"",CONCATENATE("[",A375,"]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dlcId=",IF(T375&lt;&gt;"",T375,"DLC_BASE_GAME")),""),"")</f>
        <v>[136] = {wayshrines={-1,-1,-1,}, dlcId=DLC_BASE_GAME</v>
      </c>
      <c r="AU375" s="25" t="str">
        <f>IF(I375&lt;&gt;"Not in the game (anymore)",IF(A375&lt;&gt;"",IF(R375&lt;&gt;"",CONCATENATE(", zoneIds={",R375),"")&amp;IF(Y375&lt;&gt;"",CONCATENATE(",",Y375),"")&amp;IF(AD375&lt;&gt;"",CONCATENATE(",",AD375),"")&amp;IF(AH375&lt;&gt;"",CONCATENATE(",",AH375),"")&amp;IF(AL375&lt;&gt;"",CONCATENATE(",",AL375),"")&amp;IF(AP375&lt;&gt;"",CONCATENATE(",",AP375),"")&amp;IF(R375&lt;&gt;"",CONCATENATE("}",""),"")&amp;IF(OR(L375="true",L375="false",L375&lt;&gt;""), CONCATENATE(", veteran=", L375), ""),""),"")</f>
        <v>, zoneIds={639}, veteran=false</v>
      </c>
      <c r="AV375" s="25" t="str">
        <f>IF(I375&lt;&gt;"Not in the game (anymore)",IF(A375&lt;&gt;"",", setType="&amp;J375,"")&amp;IF(M375="true",", multiTrialSet=true","")&amp;IF(I375&lt;&gt;"Not in the game (anymore)",IF(V375&lt;&gt;"",", dropMechanic="&amp;V375&amp;IF(V375="LIBSETS_DROP_MECHANIC_MONSTER_NAME",", dropMechanicNames={" &amp; IF(W375&lt;&gt;"","['en']='"&amp;W375&amp;"'","") &amp; IF(X375&lt;&gt;"",", ['de']='" &amp; X375&amp;"'","") &amp; "}",""),""))&amp;"},","")</f>
        <v>, setType=LIBSETS_SETTYPE_TRIAL},</v>
      </c>
      <c r="AW375" s="25" t="str">
        <f>IF(I375&lt;&gt;"Not in the game (anymore)",IF(C375&lt;&gt;"",CONCATENATE(" --",C375," / ",B375,"   [",IF(S375&lt;&gt;"",S375,""),IF(Z375&lt;&gt;"",", "&amp;Z375,""),IF(AE375&lt;&gt;"",", "&amp;AE375,""),IF(AI375&lt;&gt;"",", "&amp;AI375,""),IF(AM375&lt;&gt;"",", "&amp;AM375,""),IF(AQ375&lt;&gt;"",", "&amp;AQ375,""),"]")),"")</f>
        <v xml:space="preserve"> --Immortal Warrior / Unsterblicher Krieger   [Sanctum Ophidia]</v>
      </c>
    </row>
    <row r="376" spans="1:49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>A376</f>
        <v>137</v>
      </c>
      <c r="J376" s="8" t="s">
        <v>4254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W376"/>
      <c r="X376"/>
      <c r="Y376" s="3" t="str">
        <f>IF(J376&lt;&gt;"LIBSETS_SETTYPE_BATTLEGROUND",IF(J376&lt;&gt;"LIBSETS_SETTYPE_SPECIAL",IF(Z376&lt;&gt;"",VLOOKUP(Z376,'ESO zone constants'!$E$2:$L$4999,8,FALSE),""),""),"")</f>
        <v/>
      </c>
      <c r="AA376"/>
      <c r="AB376"/>
      <c r="AC376"/>
      <c r="AD376" s="3" t="str">
        <f>IF(J376&lt;&gt;"LIBSETS_SETTYPE_BATTLEGROUND",IF(J376&lt;&gt;"LIBSETS_SETTYPE_SPECIAL",IF(AE376&lt;&gt;"",VLOOKUP(AE376,'ESO zone constants'!$E$2:$L$4999,8,FALSE),""),""),"")</f>
        <v/>
      </c>
      <c r="AH376" s="3" t="str">
        <f>IF(J376&lt;&gt;"LIBSETS_SETTYPE_BATTLEGROUND",IF(J376&lt;&gt;"LIBSETS_SETTYPE_SPECIAL",IF(AI376&lt;&gt;"",VLOOKUP(AI376,'ESO zone constants'!$E$2:$L$4999,8,FALSE),""),""),"")</f>
        <v/>
      </c>
      <c r="AL376" s="3" t="str">
        <f>IF(J376&lt;&gt;"LIBSETS_SETTYPE_BATTLEGROUND",IF(J376&lt;&gt;"LIBSETS_SETTYPE_SPECIAL",IF(AM376&lt;&gt;"",VLOOKUP(AM376,'ESO zone constants'!$E$2:$L$4999,8,FALSE),""),""),"")</f>
        <v/>
      </c>
      <c r="AP376" s="3" t="str">
        <f>IF(J376&lt;&gt;"LIBSETS_SETTYPE_BATTLEGROUND",IF(J376&lt;&gt;"LIBSETS_SETTYPE_SPECIAL",IF(AQ376&lt;&gt;"",VLOOKUP(AQ376,'ESO zone constants'!$E$2:$L$4999,8,FALSE),""),""),"")</f>
        <v/>
      </c>
      <c r="AT376" s="25" t="str">
        <f>IF(A376="???","--","")&amp;IF(I376&lt;&gt;"Not in the game (anymore)",IF(A376&lt;&gt;"",CONCATENATE("[",A376,"]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dlcId=",IF(T376&lt;&gt;"",T376,"DLC_BASE_GAME")),""),"")</f>
        <v>[137] = {wayshrines={-1,-1,-1,}, dlcId=DLC_BASE_GAME</v>
      </c>
      <c r="AU376" s="25" t="str">
        <f>IF(I376&lt;&gt;"Not in the game (anymore)",IF(A376&lt;&gt;"",IF(R376&lt;&gt;"",CONCATENATE(", zoneIds={",R376),"")&amp;IF(Y376&lt;&gt;"",CONCATENATE(",",Y376),"")&amp;IF(AD376&lt;&gt;"",CONCATENATE(",",AD376),"")&amp;IF(AH376&lt;&gt;"",CONCATENATE(",",AH376),"")&amp;IF(AL376&lt;&gt;"",CONCATENATE(",",AL376),"")&amp;IF(AP376&lt;&gt;"",CONCATENATE(",",AP376),"")&amp;IF(R376&lt;&gt;"",CONCATENATE("}",""),"")&amp;IF(OR(L376="true",L376="false",L376&lt;&gt;""), CONCATENATE(", veteran=", L376), ""),""),"")</f>
        <v>, zoneIds={636}, veteran=false</v>
      </c>
      <c r="AV376" s="25" t="str">
        <f>IF(I376&lt;&gt;"Not in the game (anymore)",IF(A376&lt;&gt;"",", setType="&amp;J376,"")&amp;IF(M376="true",", multiTrialSet=true","")&amp;IF(I376&lt;&gt;"Not in the game (anymore)",IF(V376&lt;&gt;"",", dropMechanic="&amp;V376&amp;IF(V376="LIBSETS_DROP_MECHANIC_MONSTER_NAME",", dropMechanicNames={" &amp; IF(W376&lt;&gt;"","['en']='"&amp;W376&amp;"'","") &amp; IF(X376&lt;&gt;"",", ['de']='" &amp; X376&amp;"'","") &amp; "}",""),""))&amp;"},","")</f>
        <v>, setType=LIBSETS_SETTYPE_TRIAL},</v>
      </c>
      <c r="AW376" s="25" t="str">
        <f>IF(I376&lt;&gt;"Not in the game (anymore)",IF(C376&lt;&gt;"",CONCATENATE(" --",C376," / ",B376,"   [",IF(S376&lt;&gt;"",S376,""),IF(Z376&lt;&gt;"",", "&amp;Z376,""),IF(AE376&lt;&gt;"",", "&amp;AE376,""),IF(AI376&lt;&gt;"",", "&amp;AI376,""),IF(AM376&lt;&gt;"",", "&amp;AM376,""),IF(AQ376&lt;&gt;"",", "&amp;AQ376,""),"]")),"")</f>
        <v xml:space="preserve"> --Berserking Warrior / Tobender Krieger   [Hel Ra Citadel]</v>
      </c>
    </row>
    <row r="377" spans="1:49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>A377</f>
        <v>138</v>
      </c>
      <c r="J377" s="8" t="s">
        <v>4254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W377"/>
      <c r="X377"/>
      <c r="Y377" s="3" t="str">
        <f>IF(J377&lt;&gt;"LIBSETS_SETTYPE_BATTLEGROUND",IF(J377&lt;&gt;"LIBSETS_SETTYPE_SPECIAL",IF(Z377&lt;&gt;"",VLOOKUP(Z377,'ESO zone constants'!$E$2:$L$4999,8,FALSE),""),""),"")</f>
        <v/>
      </c>
      <c r="AA377"/>
      <c r="AB377"/>
      <c r="AC377"/>
      <c r="AD377" s="3" t="str">
        <f>IF(J377&lt;&gt;"LIBSETS_SETTYPE_BATTLEGROUND",IF(J377&lt;&gt;"LIBSETS_SETTYPE_SPECIAL",IF(AE377&lt;&gt;"",VLOOKUP(AE377,'ESO zone constants'!$E$2:$L$4999,8,FALSE),""),""),"")</f>
        <v/>
      </c>
      <c r="AH377" s="3" t="str">
        <f>IF(J377&lt;&gt;"LIBSETS_SETTYPE_BATTLEGROUND",IF(J377&lt;&gt;"LIBSETS_SETTYPE_SPECIAL",IF(AI377&lt;&gt;"",VLOOKUP(AI377,'ESO zone constants'!$E$2:$L$4999,8,FALSE),""),""),"")</f>
        <v/>
      </c>
      <c r="AL377" s="3" t="str">
        <f>IF(J377&lt;&gt;"LIBSETS_SETTYPE_BATTLEGROUND",IF(J377&lt;&gt;"LIBSETS_SETTYPE_SPECIAL",IF(AM377&lt;&gt;"",VLOOKUP(AM377,'ESO zone constants'!$E$2:$L$4999,8,FALSE),""),""),"")</f>
        <v/>
      </c>
      <c r="AP377" s="3" t="str">
        <f>IF(J377&lt;&gt;"LIBSETS_SETTYPE_BATTLEGROUND",IF(J377&lt;&gt;"LIBSETS_SETTYPE_SPECIAL",IF(AQ377&lt;&gt;"",VLOOKUP(AQ377,'ESO zone constants'!$E$2:$L$4999,8,FALSE),""),""),"")</f>
        <v/>
      </c>
      <c r="AT377" s="25" t="str">
        <f>IF(A377="???","--","")&amp;IF(I377&lt;&gt;"Not in the game (anymore)",IF(A377&lt;&gt;"",CONCATENATE("[",A377,"]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dlcId=",IF(T377&lt;&gt;"",T377,"DLC_BASE_GAME")),""),"")</f>
        <v>[138] = {wayshrines={-1,-1,-1,}, dlcId=DLC_BASE_GAME</v>
      </c>
      <c r="AU377" s="25" t="str">
        <f>IF(I377&lt;&gt;"Not in the game (anymore)",IF(A377&lt;&gt;"",IF(R377&lt;&gt;"",CONCATENATE(", zoneIds={",R377),"")&amp;IF(Y377&lt;&gt;"",CONCATENATE(",",Y377),"")&amp;IF(AD377&lt;&gt;"",CONCATENATE(",",AD377),"")&amp;IF(AH377&lt;&gt;"",CONCATENATE(",",AH377),"")&amp;IF(AL377&lt;&gt;"",CONCATENATE(",",AL377),"")&amp;IF(AP377&lt;&gt;"",CONCATENATE(",",AP377),"")&amp;IF(R377&lt;&gt;"",CONCATENATE("}",""),"")&amp;IF(OR(L377="true",L377="false",L377&lt;&gt;""), CONCATENATE(", veteran=", L377), ""),""),"")</f>
        <v>, zoneIds={638}, veteran=false</v>
      </c>
      <c r="AV377" s="25" t="str">
        <f>IF(I377&lt;&gt;"Not in the game (anymore)",IF(A377&lt;&gt;"",", setType="&amp;J377,"")&amp;IF(M377="true",", multiTrialSet=true","")&amp;IF(I377&lt;&gt;"Not in the game (anymore)",IF(V377&lt;&gt;"",", dropMechanic="&amp;V377&amp;IF(V377="LIBSETS_DROP_MECHANIC_MONSTER_NAME",", dropMechanicNames={" &amp; IF(W377&lt;&gt;"","['en']='"&amp;W377&amp;"'","") &amp; IF(X377&lt;&gt;"",", ['de']='" &amp; X377&amp;"'","") &amp; "}",""),""))&amp;"},","")</f>
        <v>, setType=LIBSETS_SETTYPE_TRIAL},</v>
      </c>
      <c r="AW377" s="25" t="str">
        <f>IF(I377&lt;&gt;"Not in the game (anymore)",IF(C377&lt;&gt;"",CONCATENATE(" --",C377," / ",B377,"   [",IF(S377&lt;&gt;"",S377,""),IF(Z377&lt;&gt;"",", "&amp;Z377,""),IF(AE377&lt;&gt;"",", "&amp;AE377,""),IF(AI377&lt;&gt;"",", "&amp;AI377,""),IF(AM377&lt;&gt;"",", "&amp;AM377,""),IF(AQ377&lt;&gt;"",", "&amp;AQ377,""),"]")),"")</f>
        <v xml:space="preserve"> --Defending Warrior / Verteidigender Krieger   [Aetherian Archive]</v>
      </c>
    </row>
    <row r="378" spans="1:49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>A378</f>
        <v>139</v>
      </c>
      <c r="J378" s="8" t="s">
        <v>4254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W378"/>
      <c r="X378"/>
      <c r="Y378" s="3" t="str">
        <f>IF(J378&lt;&gt;"LIBSETS_SETTYPE_BATTLEGROUND",IF(J378&lt;&gt;"LIBSETS_SETTYPE_SPECIAL",IF(Z378&lt;&gt;"",VLOOKUP(Z378,'ESO zone constants'!$E$2:$L$4999,8,FALSE),""),""),"")</f>
        <v/>
      </c>
      <c r="AA378"/>
      <c r="AB378"/>
      <c r="AC378"/>
      <c r="AD378" s="3" t="str">
        <f>IF(J378&lt;&gt;"LIBSETS_SETTYPE_BATTLEGROUND",IF(J378&lt;&gt;"LIBSETS_SETTYPE_SPECIAL",IF(AE378&lt;&gt;"",VLOOKUP(AE378,'ESO zone constants'!$E$2:$L$4999,8,FALSE),""),""),"")</f>
        <v/>
      </c>
      <c r="AH378" s="3" t="str">
        <f>IF(J378&lt;&gt;"LIBSETS_SETTYPE_BATTLEGROUND",IF(J378&lt;&gt;"LIBSETS_SETTYPE_SPECIAL",IF(AI378&lt;&gt;"",VLOOKUP(AI378,'ESO zone constants'!$E$2:$L$4999,8,FALSE),""),""),"")</f>
        <v/>
      </c>
      <c r="AL378" s="3" t="str">
        <f>IF(J378&lt;&gt;"LIBSETS_SETTYPE_BATTLEGROUND",IF(J378&lt;&gt;"LIBSETS_SETTYPE_SPECIAL",IF(AM378&lt;&gt;"",VLOOKUP(AM378,'ESO zone constants'!$E$2:$L$4999,8,FALSE),""),""),"")</f>
        <v/>
      </c>
      <c r="AP378" s="3" t="str">
        <f>IF(J378&lt;&gt;"LIBSETS_SETTYPE_BATTLEGROUND",IF(J378&lt;&gt;"LIBSETS_SETTYPE_SPECIAL",IF(AQ378&lt;&gt;"",VLOOKUP(AQ378,'ESO zone constants'!$E$2:$L$4999,8,FALSE),""),""),"")</f>
        <v/>
      </c>
      <c r="AT378" s="25" t="str">
        <f>IF(A378="???","--","")&amp;IF(I378&lt;&gt;"Not in the game (anymore)",IF(A378&lt;&gt;"",CONCATENATE("[",A378,"]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dlcId=",IF(T378&lt;&gt;"",T378,"DLC_BASE_GAME")),""),"")</f>
        <v>[139] = {wayshrines={-1,-1,-1,}, dlcId=DLC_BASE_GAME</v>
      </c>
      <c r="AU378" s="25" t="str">
        <f>IF(I378&lt;&gt;"Not in the game (anymore)",IF(A378&lt;&gt;"",IF(R378&lt;&gt;"",CONCATENATE(", zoneIds={",R378),"")&amp;IF(Y378&lt;&gt;"",CONCATENATE(",",Y378),"")&amp;IF(AD378&lt;&gt;"",CONCATENATE(",",AD378),"")&amp;IF(AH378&lt;&gt;"",CONCATENATE(",",AH378),"")&amp;IF(AL378&lt;&gt;"",CONCATENATE(",",AL378),"")&amp;IF(AP378&lt;&gt;"",CONCATENATE(",",AP378),"")&amp;IF(R378&lt;&gt;"",CONCATENATE("}",""),"")&amp;IF(OR(L378="true",L378="false",L378&lt;&gt;""), CONCATENATE(", veteran=", L378), ""),""),"")</f>
        <v>, zoneIds={639}, veteran=false</v>
      </c>
      <c r="AV378" s="25" t="str">
        <f>IF(I378&lt;&gt;"Not in the game (anymore)",IF(A378&lt;&gt;"",", setType="&amp;J378,"")&amp;IF(M378="true",", multiTrialSet=true","")&amp;IF(I378&lt;&gt;"Not in the game (anymore)",IF(V378&lt;&gt;"",", dropMechanic="&amp;V378&amp;IF(V378="LIBSETS_DROP_MECHANIC_MONSTER_NAME",", dropMechanicNames={" &amp; IF(W378&lt;&gt;"","['en']='"&amp;W378&amp;"'","") &amp; IF(X378&lt;&gt;"",", ['de']='" &amp; X378&amp;"'","") &amp; "}",""),""))&amp;"},","")</f>
        <v>, setType=LIBSETS_SETTYPE_TRIAL},</v>
      </c>
      <c r="AW378" s="25" t="str">
        <f>IF(I378&lt;&gt;"Not in the game (anymore)",IF(C378&lt;&gt;"",CONCATENATE(" --",C378," / ",B378,"   [",IF(S378&lt;&gt;"",S378,""),IF(Z378&lt;&gt;"",", "&amp;Z378,""),IF(AE378&lt;&gt;"",", "&amp;AE378,""),IF(AI378&lt;&gt;"",", "&amp;AI378,""),IF(AM378&lt;&gt;"",", "&amp;AM378,""),IF(AQ378&lt;&gt;"",", "&amp;AQ378,""),"]")),"")</f>
        <v xml:space="preserve"> --Wise Mage / Weiser Magier   [Sanctum Ophidia]</v>
      </c>
    </row>
    <row r="379" spans="1:49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>A379</f>
        <v>140</v>
      </c>
      <c r="J379" s="8" t="s">
        <v>4254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W379"/>
      <c r="X379"/>
      <c r="Y379" s="3" t="str">
        <f>IF(J379&lt;&gt;"LIBSETS_SETTYPE_BATTLEGROUND",IF(J379&lt;&gt;"LIBSETS_SETTYPE_SPECIAL",IF(Z379&lt;&gt;"",VLOOKUP(Z379,'ESO zone constants'!$E$2:$L$4999,8,FALSE),""),""),"")</f>
        <v/>
      </c>
      <c r="AA379"/>
      <c r="AB379"/>
      <c r="AC379"/>
      <c r="AD379" s="3" t="str">
        <f>IF(J379&lt;&gt;"LIBSETS_SETTYPE_BATTLEGROUND",IF(J379&lt;&gt;"LIBSETS_SETTYPE_SPECIAL",IF(AE379&lt;&gt;"",VLOOKUP(AE379,'ESO zone constants'!$E$2:$L$4999,8,FALSE),""),""),"")</f>
        <v/>
      </c>
      <c r="AH379" s="3" t="str">
        <f>IF(J379&lt;&gt;"LIBSETS_SETTYPE_BATTLEGROUND",IF(J379&lt;&gt;"LIBSETS_SETTYPE_SPECIAL",IF(AI379&lt;&gt;"",VLOOKUP(AI379,'ESO zone constants'!$E$2:$L$4999,8,FALSE),""),""),"")</f>
        <v/>
      </c>
      <c r="AL379" s="3" t="str">
        <f>IF(J379&lt;&gt;"LIBSETS_SETTYPE_BATTLEGROUND",IF(J379&lt;&gt;"LIBSETS_SETTYPE_SPECIAL",IF(AM379&lt;&gt;"",VLOOKUP(AM379,'ESO zone constants'!$E$2:$L$4999,8,FALSE),""),""),"")</f>
        <v/>
      </c>
      <c r="AP379" s="3" t="str">
        <f>IF(J379&lt;&gt;"LIBSETS_SETTYPE_BATTLEGROUND",IF(J379&lt;&gt;"LIBSETS_SETTYPE_SPECIAL",IF(AQ379&lt;&gt;"",VLOOKUP(AQ379,'ESO zone constants'!$E$2:$L$4999,8,FALSE),""),""),"")</f>
        <v/>
      </c>
      <c r="AT379" s="25" t="str">
        <f>IF(A379="???","--","")&amp;IF(I379&lt;&gt;"Not in the game (anymore)",IF(A379&lt;&gt;"",CONCATENATE("[",A379,"]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dlcId=",IF(T379&lt;&gt;"",T379,"DLC_BASE_GAME")),""),"")</f>
        <v>[140] = {wayshrines={-1,-1,-1,}, dlcId=DLC_BASE_GAME</v>
      </c>
      <c r="AU379" s="25" t="str">
        <f>IF(I379&lt;&gt;"Not in the game (anymore)",IF(A379&lt;&gt;"",IF(R379&lt;&gt;"",CONCATENATE(", zoneIds={",R379),"")&amp;IF(Y379&lt;&gt;"",CONCATENATE(",",Y379),"")&amp;IF(AD379&lt;&gt;"",CONCATENATE(",",AD379),"")&amp;IF(AH379&lt;&gt;"",CONCATENATE(",",AH379),"")&amp;IF(AL379&lt;&gt;"",CONCATENATE(",",AL379),"")&amp;IF(AP379&lt;&gt;"",CONCATENATE(",",AP379),"")&amp;IF(R379&lt;&gt;"",CONCATENATE("}",""),"")&amp;IF(OR(L379="true",L379="false",L379&lt;&gt;""), CONCATENATE(", veteran=", L379), ""),""),"")</f>
        <v>, zoneIds={636}, veteran=false</v>
      </c>
      <c r="AV379" s="25" t="str">
        <f>IF(I379&lt;&gt;"Not in the game (anymore)",IF(A379&lt;&gt;"",", setType="&amp;J379,"")&amp;IF(M379="true",", multiTrialSet=true","")&amp;IF(I379&lt;&gt;"Not in the game (anymore)",IF(V379&lt;&gt;"",", dropMechanic="&amp;V379&amp;IF(V379="LIBSETS_DROP_MECHANIC_MONSTER_NAME",", dropMechanicNames={" &amp; IF(W379&lt;&gt;"","['en']='"&amp;W379&amp;"'","") &amp; IF(X379&lt;&gt;"",", ['de']='" &amp; X379&amp;"'","") &amp; "}",""),""))&amp;"},","")</f>
        <v>, setType=LIBSETS_SETTYPE_TRIAL},</v>
      </c>
      <c r="AW379" s="25" t="str">
        <f>IF(I379&lt;&gt;"Not in the game (anymore)",IF(C379&lt;&gt;"",CONCATENATE(" --",C379," / ",B379,"   [",IF(S379&lt;&gt;"",S379,""),IF(Z379&lt;&gt;"",", "&amp;Z379,""),IF(AE379&lt;&gt;"",", "&amp;AE379,""),IF(AI379&lt;&gt;"",", "&amp;AI379,""),IF(AM379&lt;&gt;"",", "&amp;AM379,""),IF(AQ379&lt;&gt;"",", "&amp;AQ379,""),"]")),"")</f>
        <v xml:space="preserve"> --Destructive Mage / Zerstörerischer Magier   [Hel Ra Citadel]</v>
      </c>
    </row>
    <row r="380" spans="1:49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>A380</f>
        <v>141</v>
      </c>
      <c r="J380" s="8" t="s">
        <v>4254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W380"/>
      <c r="X380"/>
      <c r="Y380" s="3" t="str">
        <f>IF(J380&lt;&gt;"LIBSETS_SETTYPE_BATTLEGROUND",IF(J380&lt;&gt;"LIBSETS_SETTYPE_SPECIAL",IF(Z380&lt;&gt;"",VLOOKUP(Z380,'ESO zone constants'!$E$2:$L$4999,8,FALSE),""),""),"")</f>
        <v/>
      </c>
      <c r="AA380"/>
      <c r="AB380"/>
      <c r="AC380"/>
      <c r="AD380" s="3" t="str">
        <f>IF(J380&lt;&gt;"LIBSETS_SETTYPE_BATTLEGROUND",IF(J380&lt;&gt;"LIBSETS_SETTYPE_SPECIAL",IF(AE380&lt;&gt;"",VLOOKUP(AE380,'ESO zone constants'!$E$2:$L$4999,8,FALSE),""),""),"")</f>
        <v/>
      </c>
      <c r="AH380" s="3" t="str">
        <f>IF(J380&lt;&gt;"LIBSETS_SETTYPE_BATTLEGROUND",IF(J380&lt;&gt;"LIBSETS_SETTYPE_SPECIAL",IF(AI380&lt;&gt;"",VLOOKUP(AI380,'ESO zone constants'!$E$2:$L$4999,8,FALSE),""),""),"")</f>
        <v/>
      </c>
      <c r="AL380" s="3" t="str">
        <f>IF(J380&lt;&gt;"LIBSETS_SETTYPE_BATTLEGROUND",IF(J380&lt;&gt;"LIBSETS_SETTYPE_SPECIAL",IF(AM380&lt;&gt;"",VLOOKUP(AM380,'ESO zone constants'!$E$2:$L$4999,8,FALSE),""),""),"")</f>
        <v/>
      </c>
      <c r="AP380" s="3" t="str">
        <f>IF(J380&lt;&gt;"LIBSETS_SETTYPE_BATTLEGROUND",IF(J380&lt;&gt;"LIBSETS_SETTYPE_SPECIAL",IF(AQ380&lt;&gt;"",VLOOKUP(AQ380,'ESO zone constants'!$E$2:$L$4999,8,FALSE),""),""),"")</f>
        <v/>
      </c>
      <c r="AT380" s="25" t="str">
        <f>IF(A380="???","--","")&amp;IF(I380&lt;&gt;"Not in the game (anymore)",IF(A380&lt;&gt;"",CONCATENATE("[",A380,"]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dlcId=",IF(T380&lt;&gt;"",T380,"DLC_BASE_GAME")),""),"")</f>
        <v>[141] = {wayshrines={-1,-1,-1,}, dlcId=DLC_BASE_GAME</v>
      </c>
      <c r="AU380" s="25" t="str">
        <f>IF(I380&lt;&gt;"Not in the game (anymore)",IF(A380&lt;&gt;"",IF(R380&lt;&gt;"",CONCATENATE(", zoneIds={",R380),"")&amp;IF(Y380&lt;&gt;"",CONCATENATE(",",Y380),"")&amp;IF(AD380&lt;&gt;"",CONCATENATE(",",AD380),"")&amp;IF(AH380&lt;&gt;"",CONCATENATE(",",AH380),"")&amp;IF(AL380&lt;&gt;"",CONCATENATE(",",AL380),"")&amp;IF(AP380&lt;&gt;"",CONCATENATE(",",AP380),"")&amp;IF(R380&lt;&gt;"",CONCATENATE("}",""),"")&amp;IF(OR(L380="true",L380="false",L380&lt;&gt;""), CONCATENATE(", veteran=", L380), ""),""),"")</f>
        <v>, zoneIds={638}, veteran=false</v>
      </c>
      <c r="AV380" s="25" t="str">
        <f>IF(I380&lt;&gt;"Not in the game (anymore)",IF(A380&lt;&gt;"",", setType="&amp;J380,"")&amp;IF(M380="true",", multiTrialSet=true","")&amp;IF(I380&lt;&gt;"Not in the game (anymore)",IF(V380&lt;&gt;"",", dropMechanic="&amp;V380&amp;IF(V380="LIBSETS_DROP_MECHANIC_MONSTER_NAME",", dropMechanicNames={" &amp; IF(W380&lt;&gt;"","['en']='"&amp;W380&amp;"'","") &amp; IF(X380&lt;&gt;"",", ['de']='" &amp; X380&amp;"'","") &amp; "}",""),""))&amp;"},","")</f>
        <v>, setType=LIBSETS_SETTYPE_TRIAL},</v>
      </c>
      <c r="AW380" s="25" t="str">
        <f>IF(I380&lt;&gt;"Not in the game (anymore)",IF(C380&lt;&gt;"",CONCATENATE(" --",C380," / ",B380,"   [",IF(S380&lt;&gt;"",S380,""),IF(Z380&lt;&gt;"",", "&amp;Z380,""),IF(AE380&lt;&gt;"",", "&amp;AE380,""),IF(AI380&lt;&gt;"",", "&amp;AI380,""),IF(AM380&lt;&gt;"",", "&amp;AM380,""),IF(AQ380&lt;&gt;"",", "&amp;AQ380,""),"]")),"")</f>
        <v xml:space="preserve"> --Healing Mage / Heilender Magier   [Aetherian Archive]</v>
      </c>
    </row>
    <row r="381" spans="1:49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>A381</f>
        <v>142</v>
      </c>
      <c r="J381" s="8" t="s">
        <v>4254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W381"/>
      <c r="X381"/>
      <c r="Y381" s="3" t="str">
        <f>IF(J381&lt;&gt;"LIBSETS_SETTYPE_BATTLEGROUND",IF(J381&lt;&gt;"LIBSETS_SETTYPE_SPECIAL",IF(Z381&lt;&gt;"",VLOOKUP(Z381,'ESO zone constants'!$E$2:$L$4999,8,FALSE),""),""),"")</f>
        <v/>
      </c>
      <c r="AA381"/>
      <c r="AB381"/>
      <c r="AC381"/>
      <c r="AD381" s="3" t="str">
        <f>IF(J381&lt;&gt;"LIBSETS_SETTYPE_BATTLEGROUND",IF(J381&lt;&gt;"LIBSETS_SETTYPE_SPECIAL",IF(AE381&lt;&gt;"",VLOOKUP(AE381,'ESO zone constants'!$E$2:$L$4999,8,FALSE),""),""),"")</f>
        <v/>
      </c>
      <c r="AH381" s="3" t="str">
        <f>IF(J381&lt;&gt;"LIBSETS_SETTYPE_BATTLEGROUND",IF(J381&lt;&gt;"LIBSETS_SETTYPE_SPECIAL",IF(AI381&lt;&gt;"",VLOOKUP(AI381,'ESO zone constants'!$E$2:$L$4999,8,FALSE),""),""),"")</f>
        <v/>
      </c>
      <c r="AL381" s="3" t="str">
        <f>IF(J381&lt;&gt;"LIBSETS_SETTYPE_BATTLEGROUND",IF(J381&lt;&gt;"LIBSETS_SETTYPE_SPECIAL",IF(AM381&lt;&gt;"",VLOOKUP(AM381,'ESO zone constants'!$E$2:$L$4999,8,FALSE),""),""),"")</f>
        <v/>
      </c>
      <c r="AP381" s="3" t="str">
        <f>IF(J381&lt;&gt;"LIBSETS_SETTYPE_BATTLEGROUND",IF(J381&lt;&gt;"LIBSETS_SETTYPE_SPECIAL",IF(AQ381&lt;&gt;"",VLOOKUP(AQ381,'ESO zone constants'!$E$2:$L$4999,8,FALSE),""),""),"")</f>
        <v/>
      </c>
      <c r="AT381" s="25" t="str">
        <f>IF(A381="???","--","")&amp;IF(I381&lt;&gt;"Not in the game (anymore)",IF(A381&lt;&gt;"",CONCATENATE("[",A381,"]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dlcId=",IF(T381&lt;&gt;"",T381,"DLC_BASE_GAME")),""),"")</f>
        <v>[142] = {wayshrines={-1,-1,-1,}, dlcId=DLC_BASE_GAME</v>
      </c>
      <c r="AU381" s="25" t="str">
        <f>IF(I381&lt;&gt;"Not in the game (anymore)",IF(A381&lt;&gt;"",IF(R381&lt;&gt;"",CONCATENATE(", zoneIds={",R381),"")&amp;IF(Y381&lt;&gt;"",CONCATENATE(",",Y381),"")&amp;IF(AD381&lt;&gt;"",CONCATENATE(",",AD381),"")&amp;IF(AH381&lt;&gt;"",CONCATENATE(",",AH381),"")&amp;IF(AL381&lt;&gt;"",CONCATENATE(",",AL381),"")&amp;IF(AP381&lt;&gt;"",CONCATENATE(",",AP381),"")&amp;IF(R381&lt;&gt;"",CONCATENATE("}",""),"")&amp;IF(OR(L381="true",L381="false",L381&lt;&gt;""), CONCATENATE(", veteran=", L381), ""),""),"")</f>
        <v>, zoneIds={638}, veteran=false</v>
      </c>
      <c r="AV381" s="25" t="str">
        <f>IF(I381&lt;&gt;"Not in the game (anymore)",IF(A381&lt;&gt;"",", setType="&amp;J381,"")&amp;IF(M381="true",", multiTrialSet=true","")&amp;IF(I381&lt;&gt;"Not in the game (anymore)",IF(V381&lt;&gt;"",", dropMechanic="&amp;V381&amp;IF(V381="LIBSETS_DROP_MECHANIC_MONSTER_NAME",", dropMechanicNames={" &amp; IF(W381&lt;&gt;"","['en']='"&amp;W381&amp;"'","") &amp; IF(X381&lt;&gt;"",", ['de']='" &amp; X381&amp;"'","") &amp; "}",""),""))&amp;"},","")</f>
        <v>, setType=LIBSETS_SETTYPE_TRIAL},</v>
      </c>
      <c r="AW381" s="25" t="str">
        <f>IF(I381&lt;&gt;"Not in the game (anymore)",IF(C381&lt;&gt;"",CONCATENATE(" --",C381," / ",B381,"   [",IF(S381&lt;&gt;"",S381,""),IF(Z381&lt;&gt;"",", "&amp;Z381,""),IF(AE381&lt;&gt;"",", "&amp;AE381,""),IF(AI381&lt;&gt;"",", "&amp;AI381,""),IF(AM381&lt;&gt;"",", "&amp;AM381,""),IF(AQ381&lt;&gt;"",", "&amp;AQ381,""),"]")),"")</f>
        <v xml:space="preserve"> --Quick Serpent / Flinke Schlange   [Aetherian Archive]</v>
      </c>
    </row>
    <row r="382" spans="1:49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>A382</f>
        <v>143</v>
      </c>
      <c r="J382" s="8" t="s">
        <v>4254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W382"/>
      <c r="X382"/>
      <c r="Y382" s="3" t="str">
        <f>IF(J382&lt;&gt;"LIBSETS_SETTYPE_BATTLEGROUND",IF(J382&lt;&gt;"LIBSETS_SETTYPE_SPECIAL",IF(Z382&lt;&gt;"",VLOOKUP(Z382,'ESO zone constants'!$E$2:$L$4999,8,FALSE),""),""),"")</f>
        <v/>
      </c>
      <c r="AA382"/>
      <c r="AB382"/>
      <c r="AC382"/>
      <c r="AD382" s="3" t="str">
        <f>IF(J382&lt;&gt;"LIBSETS_SETTYPE_BATTLEGROUND",IF(J382&lt;&gt;"LIBSETS_SETTYPE_SPECIAL",IF(AE382&lt;&gt;"",VLOOKUP(AE382,'ESO zone constants'!$E$2:$L$4999,8,FALSE),""),""),"")</f>
        <v/>
      </c>
      <c r="AH382" s="3" t="str">
        <f>IF(J382&lt;&gt;"LIBSETS_SETTYPE_BATTLEGROUND",IF(J382&lt;&gt;"LIBSETS_SETTYPE_SPECIAL",IF(AI382&lt;&gt;"",VLOOKUP(AI382,'ESO zone constants'!$E$2:$L$4999,8,FALSE),""),""),"")</f>
        <v/>
      </c>
      <c r="AL382" s="3" t="str">
        <f>IF(J382&lt;&gt;"LIBSETS_SETTYPE_BATTLEGROUND",IF(J382&lt;&gt;"LIBSETS_SETTYPE_SPECIAL",IF(AM382&lt;&gt;"",VLOOKUP(AM382,'ESO zone constants'!$E$2:$L$4999,8,FALSE),""),""),"")</f>
        <v/>
      </c>
      <c r="AP382" s="3" t="str">
        <f>IF(J382&lt;&gt;"LIBSETS_SETTYPE_BATTLEGROUND",IF(J382&lt;&gt;"LIBSETS_SETTYPE_SPECIAL",IF(AQ382&lt;&gt;"",VLOOKUP(AQ382,'ESO zone constants'!$E$2:$L$4999,8,FALSE),""),""),"")</f>
        <v/>
      </c>
      <c r="AT382" s="25" t="str">
        <f>IF(A382="???","--","")&amp;IF(I382&lt;&gt;"Not in the game (anymore)",IF(A382&lt;&gt;"",CONCATENATE("[",A382,"]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dlcId=",IF(T382&lt;&gt;"",T382,"DLC_BASE_GAME")),""),"")</f>
        <v>[143] = {wayshrines={-1,-1,-1,}, dlcId=DLC_BASE_GAME</v>
      </c>
      <c r="AU382" s="25" t="str">
        <f>IF(I382&lt;&gt;"Not in the game (anymore)",IF(A382&lt;&gt;"",IF(R382&lt;&gt;"",CONCATENATE(", zoneIds={",R382),"")&amp;IF(Y382&lt;&gt;"",CONCATENATE(",",Y382),"")&amp;IF(AD382&lt;&gt;"",CONCATENATE(",",AD382),"")&amp;IF(AH382&lt;&gt;"",CONCATENATE(",",AH382),"")&amp;IF(AL382&lt;&gt;"",CONCATENATE(",",AL382),"")&amp;IF(AP382&lt;&gt;"",CONCATENATE(",",AP382),"")&amp;IF(R382&lt;&gt;"",CONCATENATE("}",""),"")&amp;IF(OR(L382="true",L382="false",L382&lt;&gt;""), CONCATENATE(", veteran=", L382), ""),""),"")</f>
        <v>, zoneIds={636}, veteran=false</v>
      </c>
      <c r="AV382" s="25" t="str">
        <f>IF(I382&lt;&gt;"Not in the game (anymore)",IF(A382&lt;&gt;"",", setType="&amp;J382,"")&amp;IF(M382="true",", multiTrialSet=true","")&amp;IF(I382&lt;&gt;"Not in the game (anymore)",IF(V382&lt;&gt;"",", dropMechanic="&amp;V382&amp;IF(V382="LIBSETS_DROP_MECHANIC_MONSTER_NAME",", dropMechanicNames={" &amp; IF(W382&lt;&gt;"","['en']='"&amp;W382&amp;"'","") &amp; IF(X382&lt;&gt;"",", ['de']='" &amp; X382&amp;"'","") &amp; "}",""),""))&amp;"},","")</f>
        <v>, setType=LIBSETS_SETTYPE_TRIAL},</v>
      </c>
      <c r="AW382" s="25" t="str">
        <f>IF(I382&lt;&gt;"Not in the game (anymore)",IF(C382&lt;&gt;"",CONCATENATE(" --",C382," / ",B382,"   [",IF(S382&lt;&gt;"",S382,""),IF(Z382&lt;&gt;"",", "&amp;Z382,""),IF(AE382&lt;&gt;"",", "&amp;AE382,""),IF(AI382&lt;&gt;"",", "&amp;AI382,""),IF(AM382&lt;&gt;"",", "&amp;AM382,""),IF(AQ382&lt;&gt;"",", "&amp;AQ382,""),"]")),"")</f>
        <v xml:space="preserve"> --Poisonous Serpent / Giftschlange   [Hel Ra Citadel]</v>
      </c>
    </row>
    <row r="383" spans="1:49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>A383</f>
        <v>144</v>
      </c>
      <c r="J383" s="8" t="s">
        <v>4254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W383"/>
      <c r="X383"/>
      <c r="Y383" s="3" t="str">
        <f>IF(J383&lt;&gt;"LIBSETS_SETTYPE_BATTLEGROUND",IF(J383&lt;&gt;"LIBSETS_SETTYPE_SPECIAL",IF(Z383&lt;&gt;"",VLOOKUP(Z383,'ESO zone constants'!$E$2:$L$4999,8,FALSE),""),""),"")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constants'!$E$2:$L$4999,8,FALSE),""),""),"")</f>
        <v/>
      </c>
      <c r="AH383" s="3" t="str">
        <f>IF(J383&lt;&gt;"LIBSETS_SETTYPE_BATTLEGROUND",IF(J383&lt;&gt;"LIBSETS_SETTYPE_SPECIAL",IF(AI383&lt;&gt;"",VLOOKUP(AI383,'ESO zone constants'!$E$2:$L$4999,8,FALSE),""),""),"")</f>
        <v/>
      </c>
      <c r="AL383" s="3" t="str">
        <f>IF(J383&lt;&gt;"LIBSETS_SETTYPE_BATTLEGROUND",IF(J383&lt;&gt;"LIBSETS_SETTYPE_SPECIAL",IF(AM383&lt;&gt;"",VLOOKUP(AM383,'ESO zone constants'!$E$2:$L$4999,8,FALSE),""),""),"")</f>
        <v/>
      </c>
      <c r="AP383" s="3" t="str">
        <f>IF(J383&lt;&gt;"LIBSETS_SETTYPE_BATTLEGROUND",IF(J383&lt;&gt;"LIBSETS_SETTYPE_SPECIAL",IF(AQ383&lt;&gt;"",VLOOKUP(AQ383,'ESO zone constants'!$E$2:$L$4999,8,FALSE),""),""),"")</f>
        <v/>
      </c>
      <c r="AT383" s="25" t="str">
        <f>IF(A383="???","--","")&amp;IF(I383&lt;&gt;"Not in the game (anymore)",IF(A383&lt;&gt;"",CONCATENATE("[",A383,"]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dlcId=",IF(T383&lt;&gt;"",T383,"DLC_BASE_GAME")),""),"")</f>
        <v>[144] = {wayshrines={-1,-1,-1,}, dlcId=DLC_BASE_GAME</v>
      </c>
      <c r="AU383" s="25" t="str">
        <f>IF(I383&lt;&gt;"Not in the game (anymore)",IF(A383&lt;&gt;"",IF(R383&lt;&gt;"",CONCATENATE(", zoneIds={",R383),"")&amp;IF(Y383&lt;&gt;"",CONCATENATE(",",Y383),"")&amp;IF(AD383&lt;&gt;"",CONCATENATE(",",AD383),"")&amp;IF(AH383&lt;&gt;"",CONCATENATE(",",AH383),"")&amp;IF(AL383&lt;&gt;"",CONCATENATE(",",AL383),"")&amp;IF(AP383&lt;&gt;"",CONCATENATE(",",AP383),"")&amp;IF(R383&lt;&gt;"",CONCATENATE("}",""),"")&amp;IF(OR(L383="true",L383="false",L383&lt;&gt;""), CONCATENATE(", veteran=", L383), ""),""),"")</f>
        <v>, zoneIds={639}, veteran=false</v>
      </c>
      <c r="AV383" s="25" t="str">
        <f>IF(I383&lt;&gt;"Not in the game (anymore)",IF(A383&lt;&gt;"",", setType="&amp;J383,"")&amp;IF(M383="true",", multiTrialSet=true","")&amp;IF(I383&lt;&gt;"Not in the game (anymore)",IF(V383&lt;&gt;"",", dropMechanic="&amp;V383&amp;IF(V383="LIBSETS_DROP_MECHANIC_MONSTER_NAME",", dropMechanicNames={" &amp; IF(W383&lt;&gt;"","['en']='"&amp;W383&amp;"'","") &amp; IF(X383&lt;&gt;"",", ['de']='" &amp; X383&amp;"'","") &amp; "}",""),""))&amp;"},","")</f>
        <v>, setType=LIBSETS_SETTYPE_TRIAL},</v>
      </c>
      <c r="AW383" s="25" t="str">
        <f>IF(I383&lt;&gt;"Not in the game (anymore)",IF(C383&lt;&gt;"",CONCATENATE(" --",C383," / ",B383,"   [",IF(S383&lt;&gt;"",S383,""),IF(Z383&lt;&gt;"",", "&amp;Z383,""),IF(AE383&lt;&gt;"",", "&amp;AE383,""),IF(AI383&lt;&gt;"",", "&amp;AI383,""),IF(AM383&lt;&gt;"",", "&amp;AM383,""),IF(AQ383&lt;&gt;"",", "&amp;AQ383,""),"]")),"")</f>
        <v xml:space="preserve"> --Twice-Fanged Serpent / Doppelzüngige Schlange   [Sanctum Ophidia]</v>
      </c>
    </row>
    <row r="384" spans="1:49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>A384</f>
        <v>171</v>
      </c>
      <c r="I384" t="s">
        <v>4200</v>
      </c>
      <c r="J384" s="8" t="s">
        <v>4254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W384" s="28"/>
      <c r="X384"/>
      <c r="Y384" s="3">
        <f>IF(J384&lt;&gt;"LIBSETS_SETTYPE_BATTLEGROUND",IF(J384&lt;&gt;"LIBSETS_SETTYPE_SPECIAL",IF(Z384&lt;&gt;"",VLOOKUP(Z384,'ESO zone constants'!$E$2:$L$4999,8,FALSE),""),""),"")</f>
        <v>639</v>
      </c>
      <c r="Z384" t="s">
        <v>490</v>
      </c>
      <c r="AA384"/>
      <c r="AB384" s="28"/>
      <c r="AC384"/>
      <c r="AD384" s="3">
        <f>IF(J384&lt;&gt;"LIBSETS_SETTYPE_BATTLEGROUND",IF(J384&lt;&gt;"LIBSETS_SETTYPE_SPECIAL",IF(AE384&lt;&gt;"",VLOOKUP(AE384,'ESO zone constants'!$E$2:$L$4999,8,FALSE),""),""),"")</f>
        <v>638</v>
      </c>
      <c r="AE384" t="s">
        <v>489</v>
      </c>
      <c r="AF384" s="28"/>
      <c r="AH384" s="3" t="str">
        <f>IF(J384&lt;&gt;"LIBSETS_SETTYPE_BATTLEGROUND",IF(J384&lt;&gt;"LIBSETS_SETTYPE_SPECIAL",IF(AI384&lt;&gt;"",VLOOKUP(AI384,'ESO zone constants'!$E$2:$L$4999,8,FALSE),""),""),"")</f>
        <v/>
      </c>
      <c r="AL384" s="3" t="str">
        <f>IF(J384&lt;&gt;"LIBSETS_SETTYPE_BATTLEGROUND",IF(J384&lt;&gt;"LIBSETS_SETTYPE_SPECIAL",IF(AM384&lt;&gt;"",VLOOKUP(AM384,'ESO zone constants'!$E$2:$L$4999,8,FALSE),""),""),"")</f>
        <v/>
      </c>
      <c r="AP384" s="3" t="str">
        <f>IF(J384&lt;&gt;"LIBSETS_SETTYPE_BATTLEGROUND",IF(J384&lt;&gt;"LIBSETS_SETTYPE_SPECIAL",IF(AQ384&lt;&gt;"",VLOOKUP(AQ384,'ESO zone constants'!$E$2:$L$4999,8,FALSE),""),""),"")</f>
        <v/>
      </c>
      <c r="AT384" s="25" t="str">
        <f>IF(A384="???","--","")&amp;IF(I384&lt;&gt;"Not in the game (anymore)",IF(A384&lt;&gt;"",CONCATENATE("[",A384,"]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dlcId=",IF(T384&lt;&gt;"",T384,"DLC_BASE_GAME")),""),"")</f>
        <v>[171] = {wayshrines={-1,-1,-1,}, dlcId=DLC_BASE_GAME</v>
      </c>
      <c r="AU384" s="25" t="str">
        <f>IF(I384&lt;&gt;"Not in the game (anymore)",IF(A384&lt;&gt;"",IF(R384&lt;&gt;"",CONCATENATE(", zoneIds={",R384),"")&amp;IF(Y384&lt;&gt;"",CONCATENATE(",",Y384),"")&amp;IF(AD384&lt;&gt;"",CONCATENATE(",",AD384),"")&amp;IF(AH384&lt;&gt;"",CONCATENATE(",",AH384),"")&amp;IF(AL384&lt;&gt;"",CONCATENATE(",",AL384),"")&amp;IF(AP384&lt;&gt;"",CONCATENATE(",",AP384),"")&amp;IF(R384&lt;&gt;"",CONCATENATE("}",""),"")&amp;IF(OR(L384="true",L384="false",L384&lt;&gt;""), CONCATENATE(", veteran=", L384), ""),""),"")</f>
        <v>, zoneIds={636,639,638}, veteran=false</v>
      </c>
      <c r="AV384" s="25" t="str">
        <f>IF(I384&lt;&gt;"Not in the game (anymore)",IF(A384&lt;&gt;"",", setType="&amp;J384,"")&amp;IF(M384="true",", multiTrialSet=true","")&amp;IF(I384&lt;&gt;"Not in the game (anymore)",IF(V384&lt;&gt;"",", dropMechanic="&amp;V384&amp;IF(V384="LIBSETS_DROP_MECHANIC_MONSTER_NAME",", dropMechanicNames={" &amp; IF(W384&lt;&gt;"","['en']='"&amp;W384&amp;"'","") &amp; IF(X384&lt;&gt;"",", ['de']='" &amp; X384&amp;"'","") &amp; "}",""),""))&amp;"},","")</f>
        <v>, setType=LIBSETS_SETTYPE_TRIAL, multiTrialSet=true},</v>
      </c>
      <c r="AW384" s="25" t="str">
        <f>IF(I384&lt;&gt;"Not in the game (anymore)",IF(C384&lt;&gt;"",CONCATENATE(" --",C384," / ",B384,"   [",IF(S384&lt;&gt;"",S384,""),IF(Z384&lt;&gt;"",", "&amp;Z384,""),IF(AE384&lt;&gt;"",", "&amp;AE384,""),IF(AI384&lt;&gt;"",", "&amp;AI384,""),IF(AM384&lt;&gt;"",", "&amp;AM384,""),IF(AQ384&lt;&gt;"",", "&amp;AQ384,""),"]")),"")</f>
        <v xml:space="preserve"> --Eternal Warrior / Ewiger Krieger   [Hel Ra Citadel, Sanctum Ophidia, Aetherian Archive]</v>
      </c>
    </row>
    <row r="385" spans="1:49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>A385</f>
        <v>172</v>
      </c>
      <c r="I385" t="s">
        <v>4200</v>
      </c>
      <c r="J385" s="8" t="s">
        <v>4254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W385"/>
      <c r="X385"/>
      <c r="Y385" s="3">
        <f>IF(J385&lt;&gt;"LIBSETS_SETTYPE_BATTLEGROUND",IF(J385&lt;&gt;"LIBSETS_SETTYPE_SPECIAL",IF(Z385&lt;&gt;"",VLOOKUP(Z385,'ESO zone constants'!$E$2:$L$4999,8,FALSE),""),""),"")</f>
        <v>639</v>
      </c>
      <c r="Z385" t="s">
        <v>490</v>
      </c>
      <c r="AA385"/>
      <c r="AB385"/>
      <c r="AC385"/>
      <c r="AD385" s="3">
        <f>IF(J385&lt;&gt;"LIBSETS_SETTYPE_BATTLEGROUND",IF(J385&lt;&gt;"LIBSETS_SETTYPE_SPECIAL",IF(AE385&lt;&gt;"",VLOOKUP(AE385,'ESO zone constants'!$E$2:$L$4999,8,FALSE),""),""),"")</f>
        <v>638</v>
      </c>
      <c r="AE385" t="s">
        <v>489</v>
      </c>
      <c r="AH385" s="3" t="str">
        <f>IF(J385&lt;&gt;"LIBSETS_SETTYPE_BATTLEGROUND",IF(J385&lt;&gt;"LIBSETS_SETTYPE_SPECIAL",IF(AI385&lt;&gt;"",VLOOKUP(AI385,'ESO zone constants'!$E$2:$L$4999,8,FALSE),""),""),"")</f>
        <v/>
      </c>
      <c r="AL385" s="3" t="str">
        <f>IF(J385&lt;&gt;"LIBSETS_SETTYPE_BATTLEGROUND",IF(J385&lt;&gt;"LIBSETS_SETTYPE_SPECIAL",IF(AM385&lt;&gt;"",VLOOKUP(AM385,'ESO zone constants'!$E$2:$L$4999,8,FALSE),""),""),"")</f>
        <v/>
      </c>
      <c r="AP385" s="3" t="str">
        <f>IF(J385&lt;&gt;"LIBSETS_SETTYPE_BATTLEGROUND",IF(J385&lt;&gt;"LIBSETS_SETTYPE_SPECIAL",IF(AQ385&lt;&gt;"",VLOOKUP(AQ385,'ESO zone constants'!$E$2:$L$4999,8,FALSE),""),""),"")</f>
        <v/>
      </c>
      <c r="AT385" s="25" t="str">
        <f>IF(A385="???","--","")&amp;IF(I385&lt;&gt;"Not in the game (anymore)",IF(A385&lt;&gt;"",CONCATENATE("[",A385,"]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dlcId=",IF(T385&lt;&gt;"",T385,"DLC_BASE_GAME")),""),"")</f>
        <v>[172] = {wayshrines={-1,-1,-1,}, dlcId=DLC_BASE_GAME</v>
      </c>
      <c r="AU385" s="25" t="str">
        <f>IF(I385&lt;&gt;"Not in the game (anymore)",IF(A385&lt;&gt;"",IF(R385&lt;&gt;"",CONCATENATE(", zoneIds={",R385),"")&amp;IF(Y385&lt;&gt;"",CONCATENATE(",",Y385),"")&amp;IF(AD385&lt;&gt;"",CONCATENATE(",",AD385),"")&amp;IF(AH385&lt;&gt;"",CONCATENATE(",",AH385),"")&amp;IF(AL385&lt;&gt;"",CONCATENATE(",",AL385),"")&amp;IF(AP385&lt;&gt;"",CONCATENATE(",",AP385),"")&amp;IF(R385&lt;&gt;"",CONCATENATE("}",""),"")&amp;IF(OR(L385="true",L385="false",L385&lt;&gt;""), CONCATENATE(", veteran=", L385), ""),""),"")</f>
        <v>, zoneIds={636,639,638}, veteran=false</v>
      </c>
      <c r="AV385" s="25" t="str">
        <f>IF(I385&lt;&gt;"Not in the game (anymore)",IF(A385&lt;&gt;"",", setType="&amp;J385,"")&amp;IF(M385="true",", multiTrialSet=true","")&amp;IF(I385&lt;&gt;"Not in the game (anymore)",IF(V385&lt;&gt;"",", dropMechanic="&amp;V385&amp;IF(V385="LIBSETS_DROP_MECHANIC_MONSTER_NAME",", dropMechanicNames={" &amp; IF(W385&lt;&gt;"","['en']='"&amp;W385&amp;"'","") &amp; IF(X385&lt;&gt;"",", ['de']='" &amp; X385&amp;"'","") &amp; "}",""),""))&amp;"},","")</f>
        <v>, setType=LIBSETS_SETTYPE_TRIAL, multiTrialSet=true},</v>
      </c>
      <c r="AW385" s="25" t="str">
        <f>IF(I385&lt;&gt;"Not in the game (anymore)",IF(C385&lt;&gt;"",CONCATENATE(" --",C385," / ",B385,"   [",IF(S385&lt;&gt;"",S385,""),IF(Z385&lt;&gt;"",", "&amp;Z385,""),IF(AE385&lt;&gt;"",", "&amp;AE385,""),IF(AI385&lt;&gt;"",", "&amp;AI385,""),IF(AM385&lt;&gt;"",", "&amp;AM385,""),IF(AQ385&lt;&gt;"",", "&amp;AQ385,""),"]")),"")</f>
        <v xml:space="preserve"> --Infallible Mage / Unfehlbare Magierin   [Hel Ra Citadel, Sanctum Ophidia, Aetherian Archive]</v>
      </c>
    </row>
    <row r="386" spans="1:49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>A386</f>
        <v>173</v>
      </c>
      <c r="I386" t="s">
        <v>4200</v>
      </c>
      <c r="J386" s="8" t="s">
        <v>4254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W386"/>
      <c r="X386"/>
      <c r="Y386" s="3">
        <f>IF(J386&lt;&gt;"LIBSETS_SETTYPE_BATTLEGROUND",IF(J386&lt;&gt;"LIBSETS_SETTYPE_SPECIAL",IF(Z386&lt;&gt;"",VLOOKUP(Z386,'ESO zone constants'!$E$2:$L$4999,8,FALSE),""),""),"")</f>
        <v>639</v>
      </c>
      <c r="Z386" t="s">
        <v>490</v>
      </c>
      <c r="AA386"/>
      <c r="AB386"/>
      <c r="AC386"/>
      <c r="AD386" s="3">
        <f>IF(J386&lt;&gt;"LIBSETS_SETTYPE_BATTLEGROUND",IF(J386&lt;&gt;"LIBSETS_SETTYPE_SPECIAL",IF(AE386&lt;&gt;"",VLOOKUP(AE386,'ESO zone constants'!$E$2:$L$4999,8,FALSE),""),""),"")</f>
        <v>638</v>
      </c>
      <c r="AE386" t="s">
        <v>489</v>
      </c>
      <c r="AH386" s="3" t="str">
        <f>IF(J386&lt;&gt;"LIBSETS_SETTYPE_BATTLEGROUND",IF(J386&lt;&gt;"LIBSETS_SETTYPE_SPECIAL",IF(AI386&lt;&gt;"",VLOOKUP(AI386,'ESO zone constants'!$E$2:$L$4999,8,FALSE),""),""),"")</f>
        <v/>
      </c>
      <c r="AL386" s="3" t="str">
        <f>IF(J386&lt;&gt;"LIBSETS_SETTYPE_BATTLEGROUND",IF(J386&lt;&gt;"LIBSETS_SETTYPE_SPECIAL",IF(AM386&lt;&gt;"",VLOOKUP(AM386,'ESO zone constants'!$E$2:$L$4999,8,FALSE),""),""),"")</f>
        <v/>
      </c>
      <c r="AP386" s="3" t="str">
        <f>IF(J386&lt;&gt;"LIBSETS_SETTYPE_BATTLEGROUND",IF(J386&lt;&gt;"LIBSETS_SETTYPE_SPECIAL",IF(AQ386&lt;&gt;"",VLOOKUP(AQ386,'ESO zone constants'!$E$2:$L$4999,8,FALSE),""),""),"")</f>
        <v/>
      </c>
      <c r="AT386" s="25" t="str">
        <f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dlcId=",IF(T386&lt;&gt;"",T386,"DLC_BASE_GAME")),""),"")</f>
        <v>[173] = {wayshrines={-1,-1,-1,}, dlcId=DLC_BASE_GAME</v>
      </c>
      <c r="AU386" s="25" t="str">
        <f>IF(I386&lt;&gt;"Not in the game (anymore)",IF(A386&lt;&gt;"",IF(R386&lt;&gt;"",CONCATENATE(", zoneIds={",R386),"")&amp;IF(Y386&lt;&gt;"",CONCATENATE(",",Y386),"")&amp;IF(AD386&lt;&gt;"",CONCATENATE(",",AD386),"")&amp;IF(AH386&lt;&gt;"",CONCATENATE(",",AH386),"")&amp;IF(AL386&lt;&gt;"",CONCATENATE(",",AL386),"")&amp;IF(AP386&lt;&gt;"",CONCATENATE(",",AP386),"")&amp;IF(R386&lt;&gt;"",CONCATENATE("}",""),"")&amp;IF(OR(L386="true",L386="false",L386&lt;&gt;""), CONCATENATE(", veteran=", L386), ""),""),"")</f>
        <v>, zoneIds={636,639,638}, veteran=false</v>
      </c>
      <c r="AV386" s="25" t="str">
        <f>IF(I386&lt;&gt;"Not in the game (anymore)",IF(A386&lt;&gt;"",", setType="&amp;J386,"")&amp;IF(M386="true",", multiTrialSet=true","")&amp;IF(I386&lt;&gt;"Not in the game (anymore)",IF(V386&lt;&gt;"",", dropMechanic="&amp;V386&amp;IF(V386="LIBSETS_DROP_MECHANIC_MONSTER_NAME",", dropMechanicNames={" &amp; IF(W386&lt;&gt;"","['en']='"&amp;W386&amp;"'","") &amp; IF(X386&lt;&gt;"",", ['de']='" &amp; X386&amp;"'","") &amp; "}",""),""))&amp;"},","")</f>
        <v>, setType=LIBSETS_SETTYPE_TRIAL, multiTrialSet=true},</v>
      </c>
      <c r="AW386" s="25" t="str">
        <f>IF(I386&lt;&gt;"Not in the game (anymore)",IF(C386&lt;&gt;"",CONCATENATE(" --",C386," / ",B386,"   [",IF(S386&lt;&gt;"",S386,""),IF(Z386&lt;&gt;"",", "&amp;Z386,""),IF(AE386&lt;&gt;"",", "&amp;AE386,""),IF(AI386&lt;&gt;"",", "&amp;AI386,""),IF(AM386&lt;&gt;"",", "&amp;AM386,""),IF(AQ386&lt;&gt;"",", "&amp;AQ386,""),"]")),"")</f>
        <v xml:space="preserve"> --Vicious Serpent / Boshafte Schlange   [Hel Ra Citadel, Sanctum Ophidia, Aetherian Archive]</v>
      </c>
    </row>
    <row r="387" spans="1:49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>A387</f>
        <v>229</v>
      </c>
      <c r="J387" s="8" t="s">
        <v>4254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W387"/>
      <c r="X387"/>
      <c r="Y387" s="3" t="str">
        <f>IF(J387&lt;&gt;"LIBSETS_SETTYPE_BATTLEGROUND",IF(J387&lt;&gt;"LIBSETS_SETTYPE_SPECIAL",IF(Z387&lt;&gt;"",VLOOKUP(Z387,'ESO zone constants'!$E$2:$L$4999,8,FALSE),""),""),"")</f>
        <v/>
      </c>
      <c r="AA387"/>
      <c r="AB387"/>
      <c r="AC387"/>
      <c r="AD387" s="3" t="str">
        <f>IF(J387&lt;&gt;"LIBSETS_SETTYPE_BATTLEGROUND",IF(J387&lt;&gt;"LIBSETS_SETTYPE_SPECIAL",IF(AE387&lt;&gt;"",VLOOKUP(AE387,'ESO zone constants'!$E$2:$L$4999,8,FALSE),""),""),"")</f>
        <v/>
      </c>
      <c r="AH387" s="3" t="str">
        <f>IF(J387&lt;&gt;"LIBSETS_SETTYPE_BATTLEGROUND",IF(J387&lt;&gt;"LIBSETS_SETTYPE_SPECIAL",IF(AI387&lt;&gt;"",VLOOKUP(AI387,'ESO zone constants'!$E$2:$L$4999,8,FALSE),""),""),"")</f>
        <v/>
      </c>
      <c r="AL387" s="3" t="str">
        <f>IF(J387&lt;&gt;"LIBSETS_SETTYPE_BATTLEGROUND",IF(J387&lt;&gt;"LIBSETS_SETTYPE_SPECIAL",IF(AM387&lt;&gt;"",VLOOKUP(AM387,'ESO zone constants'!$E$2:$L$4999,8,FALSE),""),""),"")</f>
        <v/>
      </c>
      <c r="AP387" s="3" t="str">
        <f>IF(J387&lt;&gt;"LIBSETS_SETTYPE_BATTLEGROUND",IF(J387&lt;&gt;"LIBSETS_SETTYPE_SPECIAL",IF(AQ387&lt;&gt;"",VLOOKUP(AQ387,'ESO zone constants'!$E$2:$L$4999,8,FALSE),""),""),"")</f>
        <v/>
      </c>
      <c r="AT387" s="25" t="str">
        <f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[229] = {wayshrines={-1,-1,-1,}, dlcId=DLC_THIEVES_GUILD</v>
      </c>
      <c r="AU387" s="25" t="str">
        <f>IF(I387&lt;&gt;"Not in the game (anymore)",IF(A387&lt;&gt;"",IF(R387&lt;&gt;"",CONCATENATE(", zoneIds={",R387),"")&amp;IF(Y387&lt;&gt;"",CONCATENATE(",",Y387),"")&amp;IF(AD387&lt;&gt;"",CONCATENATE(",",AD387),"")&amp;IF(AH387&lt;&gt;"",CONCATENATE(",",AH387),"")&amp;IF(AL387&lt;&gt;"",CONCATENATE(",",AL387),"")&amp;IF(AP387&lt;&gt;"",CONCATENATE(",",AP387),"")&amp;IF(R387&lt;&gt;"",CONCATENATE("}",""),"")&amp;IF(OR(L387="true",L387="false",L387&lt;&gt;""), CONCATENATE(", veteran=", L387), ""),""),"")</f>
        <v>, zoneIds={725}, veteran=false</v>
      </c>
      <c r="AV387" s="25" t="str">
        <f>IF(I387&lt;&gt;"Not in the game (anymore)",IF(A387&lt;&gt;"",", setType="&amp;J387,"")&amp;IF(M387="true",", multiTrialSet=true","")&amp;IF(I387&lt;&gt;"Not in the game (anymore)",IF(V387&lt;&gt;"",", dropMechanic="&amp;V387&amp;IF(V387="LIBSETS_DROP_MECHANIC_MONSTER_NAME",", dropMechanicNames={" &amp; IF(W387&lt;&gt;"","['en']='"&amp;W387&amp;"'","") &amp; IF(X387&lt;&gt;"",", ['de']='" &amp; X387&amp;"'","") &amp; "}",""),""))&amp;"},","")</f>
        <v>, setType=LIBSETS_SETTYPE_TRIAL},</v>
      </c>
      <c r="AW387" s="25" t="str">
        <f>IF(I387&lt;&gt;"Not in the game (anymore)",IF(C387&lt;&gt;"",CONCATENATE(" --",C387," / ",B387,"   [",IF(S387&lt;&gt;"",S387,""),IF(Z387&lt;&gt;"",", "&amp;Z387,""),IF(AE387&lt;&gt;"",", "&amp;AE387,""),IF(AI387&lt;&gt;"",", "&amp;AI387,""),IF(AM387&lt;&gt;"",", "&amp;AM387,""),IF(AQ387&lt;&gt;"",", "&amp;AQ387,""),"]")),"")</f>
        <v xml:space="preserve"> --Twilight Remedy / Zwielichtgenesung   [Maw of Lorkhaj]</v>
      </c>
    </row>
    <row r="388" spans="1:49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>A388</f>
        <v>230</v>
      </c>
      <c r="J388" s="8" t="s">
        <v>4254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W388"/>
      <c r="X388"/>
      <c r="Y388" s="3" t="str">
        <f>IF(J388&lt;&gt;"LIBSETS_SETTYPE_BATTLEGROUND",IF(J388&lt;&gt;"LIBSETS_SETTYPE_SPECIAL",IF(Z388&lt;&gt;"",VLOOKUP(Z388,'ESO zone constants'!$E$2:$L$4999,8,FALSE),""),""),"")</f>
        <v/>
      </c>
      <c r="AA388"/>
      <c r="AB388"/>
      <c r="AC388"/>
      <c r="AD388" s="3" t="str">
        <f>IF(J388&lt;&gt;"LIBSETS_SETTYPE_BATTLEGROUND",IF(J388&lt;&gt;"LIBSETS_SETTYPE_SPECIAL",IF(AE388&lt;&gt;"",VLOOKUP(AE388,'ESO zone constants'!$E$2:$L$4999,8,FALSE),""),""),"")</f>
        <v/>
      </c>
      <c r="AH388" s="3" t="str">
        <f>IF(J388&lt;&gt;"LIBSETS_SETTYPE_BATTLEGROUND",IF(J388&lt;&gt;"LIBSETS_SETTYPE_SPECIAL",IF(AI388&lt;&gt;"",VLOOKUP(AI388,'ESO zone constants'!$E$2:$L$4999,8,FALSE),""),""),"")</f>
        <v/>
      </c>
      <c r="AL388" s="3" t="str">
        <f>IF(J388&lt;&gt;"LIBSETS_SETTYPE_BATTLEGROUND",IF(J388&lt;&gt;"LIBSETS_SETTYPE_SPECIAL",IF(AM388&lt;&gt;"",VLOOKUP(AM388,'ESO zone constants'!$E$2:$L$4999,8,FALSE),""),""),"")</f>
        <v/>
      </c>
      <c r="AP388" s="3" t="str">
        <f>IF(J388&lt;&gt;"LIBSETS_SETTYPE_BATTLEGROUND",IF(J388&lt;&gt;"LIBSETS_SETTYPE_SPECIAL",IF(AQ388&lt;&gt;"",VLOOKUP(AQ388,'ESO zone constants'!$E$2:$L$4999,8,FALSE),""),""),"")</f>
        <v/>
      </c>
      <c r="AT388" s="25" t="str">
        <f>IF(A388="???","--","")&amp;IF(I388&lt;&gt;"Not in the game (anymore)",IF(A388&lt;&gt;"",CONCATENATE("[",A388,"]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dlcId=",IF(T388&lt;&gt;"",T388,"DLC_BASE_GAME")),""),"")</f>
        <v>[230] = {wayshrines={-1,-1,-1,}, dlcId=DLC_THIEVES_GUILD</v>
      </c>
      <c r="AU388" s="25" t="str">
        <f>IF(I388&lt;&gt;"Not in the game (anymore)",IF(A388&lt;&gt;"",IF(R388&lt;&gt;"",CONCATENATE(", zoneIds={",R388),"")&amp;IF(Y388&lt;&gt;"",CONCATENATE(",",Y388),"")&amp;IF(AD388&lt;&gt;"",CONCATENATE(",",AD388),"")&amp;IF(AH388&lt;&gt;"",CONCATENATE(",",AH388),"")&amp;IF(AL388&lt;&gt;"",CONCATENATE(",",AL388),"")&amp;IF(AP388&lt;&gt;"",CONCATENATE(",",AP388),"")&amp;IF(R388&lt;&gt;"",CONCATENATE("}",""),"")&amp;IF(OR(L388="true",L388="false",L388&lt;&gt;""), CONCATENATE(", veteran=", L388), ""),""),"")</f>
        <v>, zoneIds={725}, veteran=false</v>
      </c>
      <c r="AV388" s="25" t="str">
        <f>IF(I388&lt;&gt;"Not in the game (anymore)",IF(A388&lt;&gt;"",", setType="&amp;J388,"")&amp;IF(M388="true",", multiTrialSet=true","")&amp;IF(I388&lt;&gt;"Not in the game (anymore)",IF(V388&lt;&gt;"",", dropMechanic="&amp;V388&amp;IF(V388="LIBSETS_DROP_MECHANIC_MONSTER_NAME",", dropMechanicNames={" &amp; IF(W388&lt;&gt;"","['en']='"&amp;W388&amp;"'","") &amp; IF(X388&lt;&gt;"",", ['de']='" &amp; X388&amp;"'","") &amp; "}",""),""))&amp;"},","")</f>
        <v>, setType=LIBSETS_SETTYPE_TRIAL},</v>
      </c>
      <c r="AW388" s="25" t="str">
        <f>IF(I388&lt;&gt;"Not in the game (anymore)",IF(C388&lt;&gt;"",CONCATENATE(" --",C388," / ",B388,"   [",IF(S388&lt;&gt;"",S388,""),IF(Z388&lt;&gt;"",", "&amp;Z388,""),IF(AE388&lt;&gt;"",", "&amp;AE388,""),IF(AI388&lt;&gt;"",", "&amp;AI388,""),IF(AM388&lt;&gt;"",", "&amp;AM388,""),IF(AQ388&lt;&gt;"",", "&amp;AQ388,""),"]")),"")</f>
        <v xml:space="preserve"> --Moondancer / Mondtänzer   [Maw of Lorkhaj]</v>
      </c>
    </row>
    <row r="389" spans="1:49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>A389</f>
        <v>231</v>
      </c>
      <c r="J389" s="8" t="s">
        <v>4254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W389"/>
      <c r="X389"/>
      <c r="Y389" s="3" t="str">
        <f>IF(J389&lt;&gt;"LIBSETS_SETTYPE_BATTLEGROUND",IF(J389&lt;&gt;"LIBSETS_SETTYPE_SPECIAL",IF(Z389&lt;&gt;"",VLOOKUP(Z389,'ESO zone constants'!$E$2:$L$4999,8,FALSE),""),""),"")</f>
        <v/>
      </c>
      <c r="AA389"/>
      <c r="AB389"/>
      <c r="AC389"/>
      <c r="AD389" s="3" t="str">
        <f>IF(J389&lt;&gt;"LIBSETS_SETTYPE_BATTLEGROUND",IF(J389&lt;&gt;"LIBSETS_SETTYPE_SPECIAL",IF(AE389&lt;&gt;"",VLOOKUP(AE389,'ESO zone constants'!$E$2:$L$4999,8,FALSE),""),""),"")</f>
        <v/>
      </c>
      <c r="AH389" s="3" t="str">
        <f>IF(J389&lt;&gt;"LIBSETS_SETTYPE_BATTLEGROUND",IF(J389&lt;&gt;"LIBSETS_SETTYPE_SPECIAL",IF(AI389&lt;&gt;"",VLOOKUP(AI389,'ESO zone constants'!$E$2:$L$4999,8,FALSE),""),""),"")</f>
        <v/>
      </c>
      <c r="AL389" s="3" t="str">
        <f>IF(J389&lt;&gt;"LIBSETS_SETTYPE_BATTLEGROUND",IF(J389&lt;&gt;"LIBSETS_SETTYPE_SPECIAL",IF(AM389&lt;&gt;"",VLOOKUP(AM389,'ESO zone constants'!$E$2:$L$4999,8,FALSE),""),""),"")</f>
        <v/>
      </c>
      <c r="AP389" s="3" t="str">
        <f>IF(J389&lt;&gt;"LIBSETS_SETTYPE_BATTLEGROUND",IF(J389&lt;&gt;"LIBSETS_SETTYPE_SPECIAL",IF(AQ389&lt;&gt;"",VLOOKUP(AQ389,'ESO zone constants'!$E$2:$L$4999,8,FALSE),""),""),"")</f>
        <v/>
      </c>
      <c r="AT389" s="25" t="str">
        <f>IF(A389="???","--","")&amp;IF(I389&lt;&gt;"Not in the game (anymore)",IF(A389&lt;&gt;"",CONCATENATE("[",A389,"]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dlcId=",IF(T389&lt;&gt;"",T389,"DLC_BASE_GAME")),""),"")</f>
        <v>[231] = {wayshrines={-1,-1,-1,}, dlcId=DLC_THIEVES_GUILD</v>
      </c>
      <c r="AU389" s="25" t="str">
        <f>IF(I389&lt;&gt;"Not in the game (anymore)",IF(A389&lt;&gt;"",IF(R389&lt;&gt;"",CONCATENATE(", zoneIds={",R389),"")&amp;IF(Y389&lt;&gt;"",CONCATENATE(",",Y389),"")&amp;IF(AD389&lt;&gt;"",CONCATENATE(",",AD389),"")&amp;IF(AH389&lt;&gt;"",CONCATENATE(",",AH389),"")&amp;IF(AL389&lt;&gt;"",CONCATENATE(",",AL389),"")&amp;IF(AP389&lt;&gt;"",CONCATENATE(",",AP389),"")&amp;IF(R389&lt;&gt;"",CONCATENATE("}",""),"")&amp;IF(OR(L389="true",L389="false",L389&lt;&gt;""), CONCATENATE(", veteran=", L389), ""),""),"")</f>
        <v>, zoneIds={725}, veteran=false</v>
      </c>
      <c r="AV389" s="25" t="str">
        <f>IF(I389&lt;&gt;"Not in the game (anymore)",IF(A389&lt;&gt;"",", setType="&amp;J389,"")&amp;IF(M389="true",", multiTrialSet=true","")&amp;IF(I389&lt;&gt;"Not in the game (anymore)",IF(V389&lt;&gt;"",", dropMechanic="&amp;V389&amp;IF(V389="LIBSETS_DROP_MECHANIC_MONSTER_NAME",", dropMechanicNames={" &amp; IF(W389&lt;&gt;"","['en']='"&amp;W389&amp;"'","") &amp; IF(X389&lt;&gt;"",", ['de']='" &amp; X389&amp;"'","") &amp; "}",""),""))&amp;"},","")</f>
        <v>, setType=LIBSETS_SETTYPE_TRIAL},</v>
      </c>
      <c r="AW389" s="25" t="str">
        <f>IF(I389&lt;&gt;"Not in the game (anymore)",IF(C389&lt;&gt;"",CONCATENATE(" --",C389," / ",B389,"   [",IF(S389&lt;&gt;"",S389,""),IF(Z389&lt;&gt;"",", "&amp;Z389,""),IF(AE389&lt;&gt;"",", "&amp;AE389,""),IF(AI389&lt;&gt;"",", "&amp;AI389,""),IF(AM389&lt;&gt;"",", "&amp;AM389,""),IF(AQ389&lt;&gt;"",", "&amp;AQ389,""),"]")),"")</f>
        <v xml:space="preserve"> --Lunar Bastion / Mondbastion   [Maw of Lorkhaj]</v>
      </c>
    </row>
    <row r="390" spans="1:49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>A390</f>
        <v>232</v>
      </c>
      <c r="J390" s="8" t="s">
        <v>4254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W390"/>
      <c r="X390"/>
      <c r="Y390" s="3" t="str">
        <f>IF(J390&lt;&gt;"LIBSETS_SETTYPE_BATTLEGROUND",IF(J390&lt;&gt;"LIBSETS_SETTYPE_SPECIAL",IF(Z390&lt;&gt;"",VLOOKUP(Z390,'ESO zone constants'!$E$2:$L$4999,8,FALSE),""),""),"")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constants'!$E$2:$L$4999,8,FALSE),""),""),"")</f>
        <v/>
      </c>
      <c r="AH390" s="3" t="str">
        <f>IF(J390&lt;&gt;"LIBSETS_SETTYPE_BATTLEGROUND",IF(J390&lt;&gt;"LIBSETS_SETTYPE_SPECIAL",IF(AI390&lt;&gt;"",VLOOKUP(AI390,'ESO zone constants'!$E$2:$L$4999,8,FALSE),""),""),"")</f>
        <v/>
      </c>
      <c r="AL390" s="3" t="str">
        <f>IF(J390&lt;&gt;"LIBSETS_SETTYPE_BATTLEGROUND",IF(J390&lt;&gt;"LIBSETS_SETTYPE_SPECIAL",IF(AM390&lt;&gt;"",VLOOKUP(AM390,'ESO zone constants'!$E$2:$L$4999,8,FALSE),""),""),"")</f>
        <v/>
      </c>
      <c r="AP390" s="3" t="str">
        <f>IF(J390&lt;&gt;"LIBSETS_SETTYPE_BATTLEGROUND",IF(J390&lt;&gt;"LIBSETS_SETTYPE_SPECIAL",IF(AQ390&lt;&gt;"",VLOOKUP(AQ390,'ESO zone constants'!$E$2:$L$4999,8,FALSE),""),""),"")</f>
        <v/>
      </c>
      <c r="AT390" s="25" t="str">
        <f>IF(A390="???","--","")&amp;IF(I390&lt;&gt;"Not in the game (anymore)",IF(A390&lt;&gt;"",CONCATENATE("[",A390,"]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dlcId=",IF(T390&lt;&gt;"",T390,"DLC_BASE_GAME")),""),"")</f>
        <v>[232] = {wayshrines={-1,-1,-1,}, dlcId=DLC_THIEVES_GUILD</v>
      </c>
      <c r="AU390" s="25" t="str">
        <f>IF(I390&lt;&gt;"Not in the game (anymore)",IF(A390&lt;&gt;"",IF(R390&lt;&gt;"",CONCATENATE(", zoneIds={",R390),"")&amp;IF(Y390&lt;&gt;"",CONCATENATE(",",Y390),"")&amp;IF(AD390&lt;&gt;"",CONCATENATE(",",AD390),"")&amp;IF(AH390&lt;&gt;"",CONCATENATE(",",AH390),"")&amp;IF(AL390&lt;&gt;"",CONCATENATE(",",AL390),"")&amp;IF(AP390&lt;&gt;"",CONCATENATE(",",AP390),"")&amp;IF(R390&lt;&gt;"",CONCATENATE("}",""),"")&amp;IF(OR(L390="true",L390="false",L390&lt;&gt;""), CONCATENATE(", veteran=", L390), ""),""),"")</f>
        <v>, zoneIds={725}, veteran=false</v>
      </c>
      <c r="AV390" s="25" t="str">
        <f>IF(I390&lt;&gt;"Not in the game (anymore)",IF(A390&lt;&gt;"",", setType="&amp;J390,"")&amp;IF(M390="true",", multiTrialSet=true","")&amp;IF(I390&lt;&gt;"Not in the game (anymore)",IF(V390&lt;&gt;"",", dropMechanic="&amp;V390&amp;IF(V390="LIBSETS_DROP_MECHANIC_MONSTER_NAME",", dropMechanicNames={" &amp; IF(W390&lt;&gt;"","['en']='"&amp;W390&amp;"'","") &amp; IF(X390&lt;&gt;"",", ['de']='" &amp; X390&amp;"'","") &amp; "}",""),""))&amp;"},","")</f>
        <v>, setType=LIBSETS_SETTYPE_TRIAL},</v>
      </c>
      <c r="AW390" s="25" t="str">
        <f>IF(I390&lt;&gt;"Not in the game (anymore)",IF(C390&lt;&gt;"",CONCATENATE(" --",C390," / ",B390,"   [",IF(S390&lt;&gt;"",S390,""),IF(Z390&lt;&gt;"",", "&amp;Z390,""),IF(AE390&lt;&gt;"",", "&amp;AE390,""),IF(AI390&lt;&gt;"",", "&amp;AI390,""),IF(AM390&lt;&gt;"",", "&amp;AM390,""),IF(AQ390&lt;&gt;"",", "&amp;AQ390,""),"]")),"")</f>
        <v xml:space="preserve"> --Roar of Alkosh / Brüllen von Alkosh   [Maw of Lorkhaj]</v>
      </c>
    </row>
    <row r="391" spans="1:49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>A391</f>
        <v>330</v>
      </c>
      <c r="J391" s="8" t="s">
        <v>4254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 t="str">
        <f>VLOOKUP(R391,'ESO zone constants'!$L$2:$O$9999,4,FALSE)</f>
        <v>DLC_MORROWIND</v>
      </c>
      <c r="U391" s="3" t="str">
        <f>VLOOKUP(T391,'LibSets constants'!$B$2:$C$999,2,FALSE)</f>
        <v>Morrowind</v>
      </c>
      <c r="W391"/>
      <c r="X391"/>
      <c r="Y391" s="3" t="str">
        <f>IF(J391&lt;&gt;"LIBSETS_SETTYPE_BATTLEGROUND",IF(J391&lt;&gt;"LIBSETS_SETTYPE_SPECIAL",IF(Z391&lt;&gt;"",VLOOKUP(Z391,'ESO zone constants'!$E$2:$L$4999,8,FALSE),""),""),"")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constants'!$E$2:$L$4999,8,FALSE),""),""),"")</f>
        <v/>
      </c>
      <c r="AH391" s="3" t="str">
        <f>IF(J391&lt;&gt;"LIBSETS_SETTYPE_BATTLEGROUND",IF(J391&lt;&gt;"LIBSETS_SETTYPE_SPECIAL",IF(AI391&lt;&gt;"",VLOOKUP(AI391,'ESO zone constants'!$E$2:$L$4999,8,FALSE),""),""),"")</f>
        <v/>
      </c>
      <c r="AL391" s="3" t="str">
        <f>IF(J391&lt;&gt;"LIBSETS_SETTYPE_BATTLEGROUND",IF(J391&lt;&gt;"LIBSETS_SETTYPE_SPECIAL",IF(AM391&lt;&gt;"",VLOOKUP(AM391,'ESO zone constants'!$E$2:$L$4999,8,FALSE),""),""),"")</f>
        <v/>
      </c>
      <c r="AP391" s="3" t="str">
        <f>IF(J391&lt;&gt;"LIBSETS_SETTYPE_BATTLEGROUND",IF(J391&lt;&gt;"LIBSETS_SETTYPE_SPECIAL",IF(AQ391&lt;&gt;"",VLOOKUP(AQ391,'ESO zone constants'!$E$2:$L$4999,8,FALSE),""),""),"")</f>
        <v/>
      </c>
      <c r="AT391" s="25" t="str">
        <f>IF(A391="???","--","")&amp;IF(I391&lt;&gt;"Not in the game (anymore)",IF(A391&lt;&gt;"",CONCATENATE("[",A391,"]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dlcId=",IF(T391&lt;&gt;"",T391,"DLC_BASE_GAME")),""),"")</f>
        <v>[330] = {wayshrines={-1,-1,-1,}, dlcId=DLC_MORROWIND</v>
      </c>
      <c r="AU391" s="25" t="str">
        <f>IF(I391&lt;&gt;"Not in the game (anymore)",IF(A391&lt;&gt;"",IF(R391&lt;&gt;"",CONCATENATE(", zoneIds={",R391),"")&amp;IF(Y391&lt;&gt;"",CONCATENATE(",",Y391),"")&amp;IF(AD391&lt;&gt;"",CONCATENATE(",",AD391),"")&amp;IF(AH391&lt;&gt;"",CONCATENATE(",",AH391),"")&amp;IF(AL391&lt;&gt;"",CONCATENATE(",",AL391),"")&amp;IF(AP391&lt;&gt;"",CONCATENATE(",",AP391),"")&amp;IF(R391&lt;&gt;"",CONCATENATE("}",""),"")&amp;IF(OR(L391="true",L391="false",L391&lt;&gt;""), CONCATENATE(", veteran=", L391), ""),""),"")</f>
        <v>, zoneIds={975}, veteran=false</v>
      </c>
      <c r="AV391" s="25" t="str">
        <f>IF(I391&lt;&gt;"Not in the game (anymore)",IF(A391&lt;&gt;"",", setType="&amp;J391,"")&amp;IF(M391="true",", multiTrialSet=true","")&amp;IF(I391&lt;&gt;"Not in the game (anymore)",IF(V391&lt;&gt;"",", dropMechanic="&amp;V391&amp;IF(V391="LIBSETS_DROP_MECHANIC_MONSTER_NAME",", dropMechanicNames={" &amp; IF(W391&lt;&gt;"","['en']='"&amp;W391&amp;"'","") &amp; IF(X391&lt;&gt;"",", ['de']='" &amp; X391&amp;"'","") &amp; "}",""),""))&amp;"},","")</f>
        <v>, setType=LIBSETS_SETTYPE_TRIAL},</v>
      </c>
      <c r="AW391" s="25" t="str">
        <f>IF(I391&lt;&gt;"Not in the game (anymore)",IF(C391&lt;&gt;"",CONCATENATE(" --",C391," / ",B391,"   [",IF(S391&lt;&gt;"",S391,""),IF(Z391&lt;&gt;"",", "&amp;Z391,""),IF(AE391&lt;&gt;"",", "&amp;AE391,""),IF(AI391&lt;&gt;"",", "&amp;AI391,""),IF(AM391&lt;&gt;"",", "&amp;AM391,""),IF(AQ391&lt;&gt;"",", "&amp;AQ391,""),"]")),"")</f>
        <v xml:space="preserve"> --Automated Defense / Automatisierte Verteidigung   [Halls of Fabrication]</v>
      </c>
    </row>
    <row r="392" spans="1:49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>A392</f>
        <v>331</v>
      </c>
      <c r="J392" s="8" t="s">
        <v>4254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 t="str">
        <f>VLOOKUP(R392,'ESO zone constants'!$L$2:$O$9999,4,FALSE)</f>
        <v>DLC_MORROWIND</v>
      </c>
      <c r="U392" s="3" t="str">
        <f>VLOOKUP(T392,'LibSets constants'!$B$2:$C$999,2,FALSE)</f>
        <v>Morrowind</v>
      </c>
      <c r="W392"/>
      <c r="X392"/>
      <c r="Y392" s="3" t="str">
        <f>IF(J392&lt;&gt;"LIBSETS_SETTYPE_BATTLEGROUND",IF(J392&lt;&gt;"LIBSETS_SETTYPE_SPECIAL",IF(Z392&lt;&gt;"",VLOOKUP(Z392,'ESO zone constants'!$E$2:$L$4999,8,FALSE),""),""),"")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constants'!$E$2:$L$4999,8,FALSE),""),""),"")</f>
        <v/>
      </c>
      <c r="AH392" s="3" t="str">
        <f>IF(J392&lt;&gt;"LIBSETS_SETTYPE_BATTLEGROUND",IF(J392&lt;&gt;"LIBSETS_SETTYPE_SPECIAL",IF(AI392&lt;&gt;"",VLOOKUP(AI392,'ESO zone constants'!$E$2:$L$4999,8,FALSE),""),""),"")</f>
        <v/>
      </c>
      <c r="AL392" s="3" t="str">
        <f>IF(J392&lt;&gt;"LIBSETS_SETTYPE_BATTLEGROUND",IF(J392&lt;&gt;"LIBSETS_SETTYPE_SPECIAL",IF(AM392&lt;&gt;"",VLOOKUP(AM392,'ESO zone constants'!$E$2:$L$4999,8,FALSE),""),""),"")</f>
        <v/>
      </c>
      <c r="AP392" s="3" t="str">
        <f>IF(J392&lt;&gt;"LIBSETS_SETTYPE_BATTLEGROUND",IF(J392&lt;&gt;"LIBSETS_SETTYPE_SPECIAL",IF(AQ392&lt;&gt;"",VLOOKUP(AQ392,'ESO zone constants'!$E$2:$L$4999,8,FALSE),""),""),"")</f>
        <v/>
      </c>
      <c r="AT392" s="25" t="str">
        <f>IF(A392="???","--","")&amp;IF(I392&lt;&gt;"Not in the game (anymore)",IF(A392&lt;&gt;"",CONCATENATE("[",A392,"]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dlcId=",IF(T392&lt;&gt;"",T392,"DLC_BASE_GAME")),""),"")</f>
        <v>[331] = {wayshrines={-1,-1,-1,}, dlcId=DLC_MORROWIND</v>
      </c>
      <c r="AU392" s="25" t="str">
        <f>IF(I392&lt;&gt;"Not in the game (anymore)",IF(A392&lt;&gt;"",IF(R392&lt;&gt;"",CONCATENATE(", zoneIds={",R392),"")&amp;IF(Y392&lt;&gt;"",CONCATENATE(",",Y392),"")&amp;IF(AD392&lt;&gt;"",CONCATENATE(",",AD392),"")&amp;IF(AH392&lt;&gt;"",CONCATENATE(",",AH392),"")&amp;IF(AL392&lt;&gt;"",CONCATENATE(",",AL392),"")&amp;IF(AP392&lt;&gt;"",CONCATENATE(",",AP392),"")&amp;IF(R392&lt;&gt;"",CONCATENATE("}",""),"")&amp;IF(OR(L392="true",L392="false",L392&lt;&gt;""), CONCATENATE(", veteran=", L392), ""),""),"")</f>
        <v>, zoneIds={975}, veteran=false</v>
      </c>
      <c r="AV392" s="25" t="str">
        <f>IF(I392&lt;&gt;"Not in the game (anymore)",IF(A392&lt;&gt;"",", setType="&amp;J392,"")&amp;IF(M392="true",", multiTrialSet=true","")&amp;IF(I392&lt;&gt;"Not in the game (anymore)",IF(V392&lt;&gt;"",", dropMechanic="&amp;V392&amp;IF(V392="LIBSETS_DROP_MECHANIC_MONSTER_NAME",", dropMechanicNames={" &amp; IF(W392&lt;&gt;"","['en']='"&amp;W392&amp;"'","") &amp; IF(X392&lt;&gt;"",", ['de']='" &amp; X392&amp;"'","") &amp; "}",""),""))&amp;"},","")</f>
        <v>, setType=LIBSETS_SETTYPE_TRIAL},</v>
      </c>
      <c r="AW392" s="25" t="str">
        <f>IF(I392&lt;&gt;"Not in the game (anymore)",IF(C392&lt;&gt;"",CONCATENATE(" --",C392," / ",B392,"   [",IF(S392&lt;&gt;"",S392,""),IF(Z392&lt;&gt;"",", "&amp;Z392,""),IF(AE392&lt;&gt;"",", "&amp;AE392,""),IF(AI392&lt;&gt;"",", "&amp;AI392,""),IF(AM392&lt;&gt;"",", "&amp;AM392,""),IF(AQ392&lt;&gt;"",", "&amp;AQ392,""),"]")),"")</f>
        <v xml:space="preserve"> --War Machine / Kriegsmaschine   [Halls of Fabrication]</v>
      </c>
    </row>
    <row r="393" spans="1:49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>A393</f>
        <v>332</v>
      </c>
      <c r="J393" s="8" t="s">
        <v>4254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 t="str">
        <f>VLOOKUP(R393,'ESO zone constants'!$L$2:$O$9999,4,FALSE)</f>
        <v>DLC_MORROWIND</v>
      </c>
      <c r="U393" s="3" t="str">
        <f>VLOOKUP(T393,'LibSets constants'!$B$2:$C$999,2,FALSE)</f>
        <v>Morrowind</v>
      </c>
      <c r="W393"/>
      <c r="X393"/>
      <c r="Y393" s="3" t="str">
        <f>IF(J393&lt;&gt;"LIBSETS_SETTYPE_BATTLEGROUND",IF(J393&lt;&gt;"LIBSETS_SETTYPE_SPECIAL",IF(Z393&lt;&gt;"",VLOOKUP(Z393,'ESO zone constants'!$E$2:$L$4999,8,FALSE),""),""),"")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constants'!$E$2:$L$4999,8,FALSE),""),""),"")</f>
        <v/>
      </c>
      <c r="AH393" s="3" t="str">
        <f>IF(J393&lt;&gt;"LIBSETS_SETTYPE_BATTLEGROUND",IF(J393&lt;&gt;"LIBSETS_SETTYPE_SPECIAL",IF(AI393&lt;&gt;"",VLOOKUP(AI393,'ESO zone constants'!$E$2:$L$4999,8,FALSE),""),""),"")</f>
        <v/>
      </c>
      <c r="AL393" s="3" t="str">
        <f>IF(J393&lt;&gt;"LIBSETS_SETTYPE_BATTLEGROUND",IF(J393&lt;&gt;"LIBSETS_SETTYPE_SPECIAL",IF(AM393&lt;&gt;"",VLOOKUP(AM393,'ESO zone constants'!$E$2:$L$4999,8,FALSE),""),""),"")</f>
        <v/>
      </c>
      <c r="AP393" s="3" t="str">
        <f>IF(J393&lt;&gt;"LIBSETS_SETTYPE_BATTLEGROUND",IF(J393&lt;&gt;"LIBSETS_SETTYPE_SPECIAL",IF(AQ393&lt;&gt;"",VLOOKUP(AQ393,'ESO zone constants'!$E$2:$L$4999,8,FALSE),""),""),"")</f>
        <v/>
      </c>
      <c r="AT393" s="25" t="str">
        <f>IF(A393="???","--","")&amp;IF(I393&lt;&gt;"Not in the game (anymore)",IF(A393&lt;&gt;"",CONCATENATE("[",A393,"]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dlcId=",IF(T393&lt;&gt;"",T393,"DLC_BASE_GAME")),""),"")</f>
        <v>[332] = {wayshrines={-1,-1,-1,}, dlcId=DLC_MORROWIND</v>
      </c>
      <c r="AU393" s="25" t="str">
        <f>IF(I393&lt;&gt;"Not in the game (anymore)",IF(A393&lt;&gt;"",IF(R393&lt;&gt;"",CONCATENATE(", zoneIds={",R393),"")&amp;IF(Y393&lt;&gt;"",CONCATENATE(",",Y393),"")&amp;IF(AD393&lt;&gt;"",CONCATENATE(",",AD393),"")&amp;IF(AH393&lt;&gt;"",CONCATENATE(",",AH393),"")&amp;IF(AL393&lt;&gt;"",CONCATENATE(",",AL393),"")&amp;IF(AP393&lt;&gt;"",CONCATENATE(",",AP393),"")&amp;IF(R393&lt;&gt;"",CONCATENATE("}",""),"")&amp;IF(OR(L393="true",L393="false",L393&lt;&gt;""), CONCATENATE(", veteran=", L393), ""),""),"")</f>
        <v>, zoneIds={975}, veteran=false</v>
      </c>
      <c r="AV393" s="25" t="str">
        <f>IF(I393&lt;&gt;"Not in the game (anymore)",IF(A393&lt;&gt;"",", setType="&amp;J393,"")&amp;IF(M393="true",", multiTrialSet=true","")&amp;IF(I393&lt;&gt;"Not in the game (anymore)",IF(V393&lt;&gt;"",", dropMechanic="&amp;V393&amp;IF(V393="LIBSETS_DROP_MECHANIC_MONSTER_NAME",", dropMechanicNames={" &amp; IF(W393&lt;&gt;"","['en']='"&amp;W393&amp;"'","") &amp; IF(X393&lt;&gt;"",", ['de']='" &amp; X393&amp;"'","") &amp; "}",""),""))&amp;"},","")</f>
        <v>, setType=LIBSETS_SETTYPE_TRIAL},</v>
      </c>
      <c r="AW393" s="25" t="str">
        <f>IF(I393&lt;&gt;"Not in the game (anymore)",IF(C393&lt;&gt;"",CONCATENATE(" --",C393," / ",B393,"   [",IF(S393&lt;&gt;"",S393,""),IF(Z393&lt;&gt;"",", "&amp;Z393,""),IF(AE393&lt;&gt;"",", "&amp;AE393,""),IF(AI393&lt;&gt;"",", "&amp;AI393,""),IF(AM393&lt;&gt;"",", "&amp;AM393,""),IF(AQ393&lt;&gt;"",", "&amp;AQ393,""),"]")),"")</f>
        <v xml:space="preserve"> --Master Architect / Meisterarchitekt   [Halls of Fabrication]</v>
      </c>
    </row>
    <row r="394" spans="1:49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>A394</f>
        <v>333</v>
      </c>
      <c r="J394" s="8" t="s">
        <v>4254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 t="str">
        <f>VLOOKUP(R394,'ESO zone constants'!$L$2:$O$9999,4,FALSE)</f>
        <v>DLC_MORROWIND</v>
      </c>
      <c r="U394" s="3" t="str">
        <f>VLOOKUP(T394,'LibSets constants'!$B$2:$C$999,2,FALSE)</f>
        <v>Morrowind</v>
      </c>
      <c r="W394"/>
      <c r="X394"/>
      <c r="Y394" s="3" t="str">
        <f>IF(J394&lt;&gt;"LIBSETS_SETTYPE_BATTLEGROUND",IF(J394&lt;&gt;"LIBSETS_SETTYPE_SPECIAL",IF(Z394&lt;&gt;"",VLOOKUP(Z394,'ESO zone constants'!$E$2:$L$4999,8,FALSE),""),""),"")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constants'!$E$2:$L$4999,8,FALSE),""),""),"")</f>
        <v/>
      </c>
      <c r="AH394" s="3" t="str">
        <f>IF(J394&lt;&gt;"LIBSETS_SETTYPE_BATTLEGROUND",IF(J394&lt;&gt;"LIBSETS_SETTYPE_SPECIAL",IF(AI394&lt;&gt;"",VLOOKUP(AI394,'ESO zone constants'!$E$2:$L$4999,8,FALSE),""),""),"")</f>
        <v/>
      </c>
      <c r="AL394" s="3" t="str">
        <f>IF(J394&lt;&gt;"LIBSETS_SETTYPE_BATTLEGROUND",IF(J394&lt;&gt;"LIBSETS_SETTYPE_SPECIAL",IF(AM394&lt;&gt;"",VLOOKUP(AM394,'ESO zone constants'!$E$2:$L$4999,8,FALSE),""),""),"")</f>
        <v/>
      </c>
      <c r="AP394" s="3" t="str">
        <f>IF(J394&lt;&gt;"LIBSETS_SETTYPE_BATTLEGROUND",IF(J394&lt;&gt;"LIBSETS_SETTYPE_SPECIAL",IF(AQ394&lt;&gt;"",VLOOKUP(AQ394,'ESO zone constants'!$E$2:$L$4999,8,FALSE),""),""),"")</f>
        <v/>
      </c>
      <c r="AT394" s="25" t="str">
        <f>IF(A394="???","--","")&amp;IF(I394&lt;&gt;"Not in the game (anymore)",IF(A394&lt;&gt;"",CONCATENATE("[",A394,"]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dlcId=",IF(T394&lt;&gt;"",T394,"DLC_BASE_GAME")),""),"")</f>
        <v>[333] = {wayshrines={-1,-1,-1,}, dlcId=DLC_MORROWIND</v>
      </c>
      <c r="AU394" s="25" t="str">
        <f>IF(I394&lt;&gt;"Not in the game (anymore)",IF(A394&lt;&gt;"",IF(R394&lt;&gt;"",CONCATENATE(", zoneIds={",R394),"")&amp;IF(Y394&lt;&gt;"",CONCATENATE(",",Y394),"")&amp;IF(AD394&lt;&gt;"",CONCATENATE(",",AD394),"")&amp;IF(AH394&lt;&gt;"",CONCATENATE(",",AH394),"")&amp;IF(AL394&lt;&gt;"",CONCATENATE(",",AL394),"")&amp;IF(AP394&lt;&gt;"",CONCATENATE(",",AP394),"")&amp;IF(R394&lt;&gt;"",CONCATENATE("}",""),"")&amp;IF(OR(L394="true",L394="false",L394&lt;&gt;""), CONCATENATE(", veteran=", L394), ""),""),"")</f>
        <v>, zoneIds={975}, veteran=false</v>
      </c>
      <c r="AV394" s="25" t="str">
        <f>IF(I394&lt;&gt;"Not in the game (anymore)",IF(A394&lt;&gt;"",", setType="&amp;J394,"")&amp;IF(M394="true",", multiTrialSet=true","")&amp;IF(I394&lt;&gt;"Not in the game (anymore)",IF(V394&lt;&gt;"",", dropMechanic="&amp;V394&amp;IF(V394="LIBSETS_DROP_MECHANIC_MONSTER_NAME",", dropMechanicNames={" &amp; IF(W394&lt;&gt;"","['en']='"&amp;W394&amp;"'","") &amp; IF(X394&lt;&gt;"",", ['de']='" &amp; X394&amp;"'","") &amp; "}",""),""))&amp;"},","")</f>
        <v>, setType=LIBSETS_SETTYPE_TRIAL},</v>
      </c>
      <c r="AW394" s="25" t="str">
        <f>IF(I394&lt;&gt;"Not in the game (anymore)",IF(C394&lt;&gt;"",CONCATENATE(" --",C394," / ",B394,"   [",IF(S394&lt;&gt;"",S394,""),IF(Z394&lt;&gt;"",", "&amp;Z394,""),IF(AE394&lt;&gt;"",", "&amp;AE394,""),IF(AI394&lt;&gt;"",", "&amp;AI394,""),IF(AM394&lt;&gt;"",", "&amp;AM394,""),IF(AQ394&lt;&gt;"",", "&amp;AQ394,""),"]")),"")</f>
        <v xml:space="preserve"> --Inventor's Guard / Erfindergarde   [Halls of Fabrication]</v>
      </c>
    </row>
    <row r="395" spans="1:49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>A395</f>
        <v>357</v>
      </c>
      <c r="J395" s="8" t="s">
        <v>4254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W395"/>
      <c r="X395"/>
      <c r="Y395" s="3" t="str">
        <f>IF(J395&lt;&gt;"LIBSETS_SETTYPE_BATTLEGROUND",IF(J395&lt;&gt;"LIBSETS_SETTYPE_SPECIAL",IF(Z395&lt;&gt;"",VLOOKUP(Z395,'ESO zone constants'!$E$2:$L$4999,8,FALSE),""),""),"")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constants'!$E$2:$L$4999,8,FALSE),""),""),"")</f>
        <v/>
      </c>
      <c r="AH395" s="3" t="str">
        <f>IF(J395&lt;&gt;"LIBSETS_SETTYPE_BATTLEGROUND",IF(J395&lt;&gt;"LIBSETS_SETTYPE_SPECIAL",IF(AI395&lt;&gt;"",VLOOKUP(AI395,'ESO zone constants'!$E$2:$L$4999,8,FALSE),""),""),"")</f>
        <v/>
      </c>
      <c r="AL395" s="3" t="str">
        <f>IF(J395&lt;&gt;"LIBSETS_SETTYPE_BATTLEGROUND",IF(J395&lt;&gt;"LIBSETS_SETTYPE_SPECIAL",IF(AM395&lt;&gt;"",VLOOKUP(AM395,'ESO zone constants'!$E$2:$L$4999,8,FALSE),""),""),"")</f>
        <v/>
      </c>
      <c r="AP395" s="3" t="str">
        <f>IF(J395&lt;&gt;"LIBSETS_SETTYPE_BATTLEGROUND",IF(J395&lt;&gt;"LIBSETS_SETTYPE_SPECIAL",IF(AQ395&lt;&gt;"",VLOOKUP(AQ395,'ESO zone constants'!$E$2:$L$4999,8,FALSE),""),""),"")</f>
        <v/>
      </c>
      <c r="AT395" s="25" t="str">
        <f>IF(A395="???","--","")&amp;IF(I395&lt;&gt;"Not in the game (anymore)",IF(A395&lt;&gt;"",CONCATENATE("[",A395,"]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dlcId=",IF(T395&lt;&gt;"",T395,"DLC_BASE_GAME")),""),"")</f>
        <v>[357] = {wayshrines={-1,-1,-1,}, dlcId=DLC_CLOCKWORK_CITY</v>
      </c>
      <c r="AU395" s="25" t="str">
        <f>IF(I395&lt;&gt;"Not in the game (anymore)",IF(A395&lt;&gt;"",IF(R395&lt;&gt;"",CONCATENATE(", zoneIds={",R395),"")&amp;IF(Y395&lt;&gt;"",CONCATENATE(",",Y395),"")&amp;IF(AD395&lt;&gt;"",CONCATENATE(",",AD395),"")&amp;IF(AH395&lt;&gt;"",CONCATENATE(",",AH395),"")&amp;IF(AL395&lt;&gt;"",CONCATENATE(",",AL395),"")&amp;IF(AP395&lt;&gt;"",CONCATENATE(",",AP395),"")&amp;IF(R395&lt;&gt;"",CONCATENATE("}",""),"")&amp;IF(OR(L395="true",L395="false",L395&lt;&gt;""), CONCATENATE(", veteran=", L395), ""),""),"")</f>
        <v>, zoneIds={1000}, veteran=true</v>
      </c>
      <c r="AV395" s="25" t="str">
        <f>IF(I395&lt;&gt;"Not in the game (anymore)",IF(A395&lt;&gt;"",", setType="&amp;J395,"")&amp;IF(M395="true",", multiTrialSet=true","")&amp;IF(I395&lt;&gt;"Not in the game (anymore)",IF(V395&lt;&gt;"",", dropMechanic="&amp;V395&amp;IF(V395="LIBSETS_DROP_MECHANIC_MONSTER_NAME",", dropMechanicNames={" &amp; IF(W395&lt;&gt;"","['en']='"&amp;W395&amp;"'","") &amp; IF(X395&lt;&gt;"",", ['de']='" &amp; X395&amp;"'","") &amp; "}",""),""))&amp;"},","")</f>
        <v>, setType=LIBSETS_SETTYPE_TRIAL},</v>
      </c>
      <c r="AW395" s="25" t="str">
        <f>IF(I395&lt;&gt;"Not in the game (anymore)",IF(C395&lt;&gt;"",CONCATENATE(" --",C395," / ",B395,"   [",IF(S395&lt;&gt;"",S395,""),IF(Z395&lt;&gt;"",", "&amp;Z395,""),IF(AE395&lt;&gt;"",", "&amp;AE395,""),IF(AI395&lt;&gt;"",", "&amp;AI395,""),IF(AM395&lt;&gt;"",", "&amp;AM395,""),IF(AQ395&lt;&gt;"",", "&amp;AQ395,""),"]")),"")</f>
        <v xml:space="preserve"> --Disciplined Slash (Perfected) / Disziplinierter Schnitt (vollendet)   [Asylum Sanctorium]</v>
      </c>
    </row>
    <row r="396" spans="1:49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>A396</f>
        <v>358</v>
      </c>
      <c r="J396" s="8" t="s">
        <v>4254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W396"/>
      <c r="X396"/>
      <c r="Y396" s="3" t="str">
        <f>IF(J396&lt;&gt;"LIBSETS_SETTYPE_BATTLEGROUND",IF(J396&lt;&gt;"LIBSETS_SETTYPE_SPECIAL",IF(Z396&lt;&gt;"",VLOOKUP(Z396,'ESO zone constants'!$E$2:$L$4999,8,FALSE),""),""),"")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constants'!$E$2:$L$4999,8,FALSE),""),""),"")</f>
        <v/>
      </c>
      <c r="AH396" s="3" t="str">
        <f>IF(J396&lt;&gt;"LIBSETS_SETTYPE_BATTLEGROUND",IF(J396&lt;&gt;"LIBSETS_SETTYPE_SPECIAL",IF(AI396&lt;&gt;"",VLOOKUP(AI396,'ESO zone constants'!$E$2:$L$4999,8,FALSE),""),""),"")</f>
        <v/>
      </c>
      <c r="AL396" s="3" t="str">
        <f>IF(J396&lt;&gt;"LIBSETS_SETTYPE_BATTLEGROUND",IF(J396&lt;&gt;"LIBSETS_SETTYPE_SPECIAL",IF(AM396&lt;&gt;"",VLOOKUP(AM396,'ESO zone constants'!$E$2:$L$4999,8,FALSE),""),""),"")</f>
        <v/>
      </c>
      <c r="AP396" s="3" t="str">
        <f>IF(J396&lt;&gt;"LIBSETS_SETTYPE_BATTLEGROUND",IF(J396&lt;&gt;"LIBSETS_SETTYPE_SPECIAL",IF(AQ396&lt;&gt;"",VLOOKUP(AQ396,'ESO zone constants'!$E$2:$L$4999,8,FALSE),""),""),"")</f>
        <v/>
      </c>
      <c r="AT396" s="25" t="str">
        <f>IF(A396="???","--","")&amp;IF(I396&lt;&gt;"Not in the game (anymore)",IF(A396&lt;&gt;"",CONCATENATE("[",A396,"]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dlcId=",IF(T396&lt;&gt;"",T396,"DLC_BASE_GAME")),""),"")</f>
        <v>[358] = {wayshrines={-1,-1,-1,}, dlcId=DLC_CLOCKWORK_CITY</v>
      </c>
      <c r="AU396" s="25" t="str">
        <f>IF(I396&lt;&gt;"Not in the game (anymore)",IF(A396&lt;&gt;"",IF(R396&lt;&gt;"",CONCATENATE(", zoneIds={",R396),"")&amp;IF(Y396&lt;&gt;"",CONCATENATE(",",Y396),"")&amp;IF(AD396&lt;&gt;"",CONCATENATE(",",AD396),"")&amp;IF(AH396&lt;&gt;"",CONCATENATE(",",AH396),"")&amp;IF(AL396&lt;&gt;"",CONCATENATE(",",AL396),"")&amp;IF(AP396&lt;&gt;"",CONCATENATE(",",AP396),"")&amp;IF(R396&lt;&gt;"",CONCATENATE("}",""),"")&amp;IF(OR(L396="true",L396="false",L396&lt;&gt;""), CONCATENATE(", veteran=", L396), ""),""),"")</f>
        <v>, zoneIds={1000}, veteran=true</v>
      </c>
      <c r="AV396" s="25" t="str">
        <f>IF(I396&lt;&gt;"Not in the game (anymore)",IF(A396&lt;&gt;"",", setType="&amp;J396,"")&amp;IF(M396="true",", multiTrialSet=true","")&amp;IF(I396&lt;&gt;"Not in the game (anymore)",IF(V396&lt;&gt;"",", dropMechanic="&amp;V396&amp;IF(V396="LIBSETS_DROP_MECHANIC_MONSTER_NAME",", dropMechanicNames={" &amp; IF(W396&lt;&gt;"","['en']='"&amp;W396&amp;"'","") &amp; IF(X396&lt;&gt;"",", ['de']='" &amp; X396&amp;"'","") &amp; "}",""),""))&amp;"},","")</f>
        <v>, setType=LIBSETS_SETTYPE_TRIAL},</v>
      </c>
      <c r="AW396" s="25" t="str">
        <f>IF(I396&lt;&gt;"Not in the game (anymore)",IF(C396&lt;&gt;"",CONCATENATE(" --",C396," / ",B396,"   [",IF(S396&lt;&gt;"",S396,""),IF(Z396&lt;&gt;"",", "&amp;Z396,""),IF(AE396&lt;&gt;"",", "&amp;AE396,""),IF(AI396&lt;&gt;"",", "&amp;AI396,""),IF(AM396&lt;&gt;"",", "&amp;AM396,""),IF(AQ396&lt;&gt;"",", "&amp;AQ396,""),"]")),"")</f>
        <v xml:space="preserve"> --Defensive Position (Perfected) / Defensive Position (vollendet)   [Asylum Sanctorium]</v>
      </c>
    </row>
    <row r="397" spans="1:49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>A397</f>
        <v>359</v>
      </c>
      <c r="J397" s="8" t="s">
        <v>4254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s="43" t="s">
        <v>4357</v>
      </c>
      <c r="W397" t="s">
        <v>4191</v>
      </c>
      <c r="X397"/>
      <c r="Y397" s="3" t="str">
        <f>IF(J397&lt;&gt;"LIBSETS_SETTYPE_BATTLEGROUND",IF(J397&lt;&gt;"LIBSETS_SETTYPE_SPECIAL",IF(Z397&lt;&gt;"",VLOOKUP(Z397,'ESO zone constants'!$E$2:$L$4999,8,FALSE),""),""),"")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constants'!$E$2:$L$4999,8,FALSE),""),""),"")</f>
        <v/>
      </c>
      <c r="AH397" s="3" t="str">
        <f>IF(J397&lt;&gt;"LIBSETS_SETTYPE_BATTLEGROUND",IF(J397&lt;&gt;"LIBSETS_SETTYPE_SPECIAL",IF(AI397&lt;&gt;"",VLOOKUP(AI397,'ESO zone constants'!$E$2:$L$4999,8,FALSE),""),""),"")</f>
        <v/>
      </c>
      <c r="AL397" s="3" t="str">
        <f>IF(J397&lt;&gt;"LIBSETS_SETTYPE_BATTLEGROUND",IF(J397&lt;&gt;"LIBSETS_SETTYPE_SPECIAL",IF(AM397&lt;&gt;"",VLOOKUP(AM397,'ESO zone constants'!$E$2:$L$4999,8,FALSE),""),""),"")</f>
        <v/>
      </c>
      <c r="AP397" s="3" t="str">
        <f>IF(J397&lt;&gt;"LIBSETS_SETTYPE_BATTLEGROUND",IF(J397&lt;&gt;"LIBSETS_SETTYPE_SPECIAL",IF(AQ397&lt;&gt;"",VLOOKUP(AQ397,'ESO zone constants'!$E$2:$L$4999,8,FALSE),""),""),"")</f>
        <v/>
      </c>
      <c r="AT397" s="25" t="str">
        <f>IF(A397="???","--","")&amp;IF(I397&lt;&gt;"Not in the game (anymore)",IF(A397&lt;&gt;"",CONCATENATE("[",A397,"]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dlcId=",IF(T397&lt;&gt;"",T397,"DLC_BASE_GAME")),""),"")</f>
        <v>[359] = {wayshrines={-1,-1,-1,}, dlcId=DLC_CLOCKWORK_CITY</v>
      </c>
      <c r="AU397" s="25" t="str">
        <f>IF(I397&lt;&gt;"Not in the game (anymore)",IF(A397&lt;&gt;"",IF(R397&lt;&gt;"",CONCATENATE(", zoneIds={",R397),"")&amp;IF(Y397&lt;&gt;"",CONCATENATE(",",Y397),"")&amp;IF(AD397&lt;&gt;"",CONCATENATE(",",AD397),"")&amp;IF(AH397&lt;&gt;"",CONCATENATE(",",AH397),"")&amp;IF(AL397&lt;&gt;"",CONCATENATE(",",AL397),"")&amp;IF(AP397&lt;&gt;"",CONCATENATE(",",AP397),"")&amp;IF(R397&lt;&gt;"",CONCATENATE("}",""),"")&amp;IF(OR(L397="true",L397="false",L397&lt;&gt;""), CONCATENATE(", veteran=", L397), ""),""),"")</f>
        <v>, zoneIds={1000}, veteran=true</v>
      </c>
      <c r="AV397" s="25" t="str">
        <f>IF(I397&lt;&gt;"Not in the game (anymore)",IF(A397&lt;&gt;"",", setType="&amp;J397,"")&amp;IF(M397="true",", multiTrialSet=true","")&amp;IF(I397&lt;&gt;"Not in the game (anymore)",IF(V397&lt;&gt;"",", dropMechanic="&amp;V397&amp;IF(V397="LIBSETS_DROP_MECHANIC_MONSTER_NAME",", dropMechanicNames={" &amp; IF(W397&lt;&gt;"","['en']='"&amp;W397&amp;"'","") &amp; IF(X397&lt;&gt;"",", ['de']='" &amp; X397&amp;"'","") &amp; "}",""),""))&amp;"},","")</f>
        <v>, setType=LIBSETS_SETTYPE_TRIAL, dropMechanic=LIBSETS_DROP_MECHANIC_MONSTER_NAME, dropMechanicNames={['en']='Last Boss (veteran)'}},</v>
      </c>
      <c r="AW397" s="25" t="str">
        <f>IF(I397&lt;&gt;"Not in the game (anymore)",IF(C397&lt;&gt;"",CONCATENATE(" --",C397," / ",B397,"   [",IF(S397&lt;&gt;"",S397,""),IF(Z397&lt;&gt;"",", "&amp;Z397,""),IF(AE397&lt;&gt;"",", "&amp;AE397,""),IF(AI397&lt;&gt;"",", "&amp;AI397,""),IF(AM397&lt;&gt;"",", "&amp;AM397,""),IF(AQ397&lt;&gt;"",", "&amp;AQ397,""),"]")),"")</f>
        <v xml:space="preserve"> --Chaotic Whirlwind (Perfected) / Chaotischer Wirbelwind (vollendet)   [Asylum Sanctorium]</v>
      </c>
    </row>
    <row r="398" spans="1:49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>A398</f>
        <v>360</v>
      </c>
      <c r="J398" s="8" t="s">
        <v>4254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W398"/>
      <c r="X398"/>
      <c r="Y398" s="3" t="str">
        <f>IF(J398&lt;&gt;"LIBSETS_SETTYPE_BATTLEGROUND",IF(J398&lt;&gt;"LIBSETS_SETTYPE_SPECIAL",IF(Z398&lt;&gt;"",VLOOKUP(Z398,'ESO zone constants'!$E$2:$L$4999,8,FALSE),""),""),"")</f>
        <v/>
      </c>
      <c r="AA398"/>
      <c r="AB398"/>
      <c r="AC398"/>
      <c r="AD398" s="3" t="str">
        <f>IF(J398&lt;&gt;"LIBSETS_SETTYPE_BATTLEGROUND",IF(J398&lt;&gt;"LIBSETS_SETTYPE_SPECIAL",IF(AE398&lt;&gt;"",VLOOKUP(AE398,'ESO zone constants'!$E$2:$L$4999,8,FALSE),""),""),"")</f>
        <v/>
      </c>
      <c r="AH398" s="3" t="str">
        <f>IF(J398&lt;&gt;"LIBSETS_SETTYPE_BATTLEGROUND",IF(J398&lt;&gt;"LIBSETS_SETTYPE_SPECIAL",IF(AI398&lt;&gt;"",VLOOKUP(AI398,'ESO zone constants'!$E$2:$L$4999,8,FALSE),""),""),"")</f>
        <v/>
      </c>
      <c r="AL398" s="3" t="str">
        <f>IF(J398&lt;&gt;"LIBSETS_SETTYPE_BATTLEGROUND",IF(J398&lt;&gt;"LIBSETS_SETTYPE_SPECIAL",IF(AM398&lt;&gt;"",VLOOKUP(AM398,'ESO zone constants'!$E$2:$L$4999,8,FALSE),""),""),"")</f>
        <v/>
      </c>
      <c r="AP398" s="3" t="str">
        <f>IF(J398&lt;&gt;"LIBSETS_SETTYPE_BATTLEGROUND",IF(J398&lt;&gt;"LIBSETS_SETTYPE_SPECIAL",IF(AQ398&lt;&gt;"",VLOOKUP(AQ398,'ESO zone constants'!$E$2:$L$4999,8,FALSE),""),""),"")</f>
        <v/>
      </c>
      <c r="AT398" s="25" t="str">
        <f>IF(A398="???","--","")&amp;IF(I398&lt;&gt;"Not in the game (anymore)",IF(A398&lt;&gt;"",CONCATENATE("[",A398,"]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dlcId=",IF(T398&lt;&gt;"",T398,"DLC_BASE_GAME")),""),"")</f>
        <v>[360] = {wayshrines={-1,-1,-1,}, dlcId=DLC_CLOCKWORK_CITY</v>
      </c>
      <c r="AU398" s="25" t="str">
        <f>IF(I398&lt;&gt;"Not in the game (anymore)",IF(A398&lt;&gt;"",IF(R398&lt;&gt;"",CONCATENATE(", zoneIds={",R398),"")&amp;IF(Y398&lt;&gt;"",CONCATENATE(",",Y398),"")&amp;IF(AD398&lt;&gt;"",CONCATENATE(",",AD398),"")&amp;IF(AH398&lt;&gt;"",CONCATENATE(",",AH398),"")&amp;IF(AL398&lt;&gt;"",CONCATENATE(",",AL398),"")&amp;IF(AP398&lt;&gt;"",CONCATENATE(",",AP398),"")&amp;IF(R398&lt;&gt;"",CONCATENATE("}",""),"")&amp;IF(OR(L398="true",L398="false",L398&lt;&gt;""), CONCATENATE(", veteran=", L398), ""),""),"")</f>
        <v>, zoneIds={1000}, veteran=true</v>
      </c>
      <c r="AV398" s="25" t="str">
        <f>IF(I398&lt;&gt;"Not in the game (anymore)",IF(A398&lt;&gt;"",", setType="&amp;J398,"")&amp;IF(M398="true",", multiTrialSet=true","")&amp;IF(I398&lt;&gt;"Not in the game (anymore)",IF(V398&lt;&gt;"",", dropMechanic="&amp;V398&amp;IF(V398="LIBSETS_DROP_MECHANIC_MONSTER_NAME",", dropMechanicNames={" &amp; IF(W398&lt;&gt;"","['en']='"&amp;W398&amp;"'","") &amp; IF(X398&lt;&gt;"",", ['de']='" &amp; X398&amp;"'","") &amp; "}",""),""))&amp;"},","")</f>
        <v>, setType=LIBSETS_SETTYPE_TRIAL},</v>
      </c>
      <c r="AW398" s="25" t="str">
        <f>IF(I398&lt;&gt;"Not in the game (anymore)",IF(C398&lt;&gt;"",CONCATENATE(" --",C398," / ",B398,"   [",IF(S398&lt;&gt;"",S398,""),IF(Z398&lt;&gt;"",", "&amp;Z398,""),IF(AE398&lt;&gt;"",", "&amp;AE398,""),IF(AI398&lt;&gt;"",", "&amp;AI398,""),IF(AM398&lt;&gt;"",", "&amp;AM398,""),IF(AQ398&lt;&gt;"",", "&amp;AQ398,""),"]")),"")</f>
        <v xml:space="preserve"> --Piercing Spray (Perfected) / Durchdringende Salve (vollendet)   [Asylum Sanctorium]</v>
      </c>
    </row>
    <row r="399" spans="1:49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>A399</f>
        <v>361</v>
      </c>
      <c r="J399" s="8" t="s">
        <v>4254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s="43" t="s">
        <v>4357</v>
      </c>
      <c r="W399" t="s">
        <v>4191</v>
      </c>
      <c r="X399"/>
      <c r="Y399" s="3" t="str">
        <f>IF(J399&lt;&gt;"LIBSETS_SETTYPE_BATTLEGROUND",IF(J399&lt;&gt;"LIBSETS_SETTYPE_SPECIAL",IF(Z399&lt;&gt;"",VLOOKUP(Z399,'ESO zone constants'!$E$2:$L$4999,8,FALSE),""),""),"")</f>
        <v/>
      </c>
      <c r="AA399"/>
      <c r="AB399"/>
      <c r="AC399"/>
      <c r="AD399" s="3" t="str">
        <f>IF(J399&lt;&gt;"LIBSETS_SETTYPE_BATTLEGROUND",IF(J399&lt;&gt;"LIBSETS_SETTYPE_SPECIAL",IF(AE399&lt;&gt;"",VLOOKUP(AE399,'ESO zone constants'!$E$2:$L$4999,8,FALSE),""),""),"")</f>
        <v/>
      </c>
      <c r="AH399" s="3" t="str">
        <f>IF(J399&lt;&gt;"LIBSETS_SETTYPE_BATTLEGROUND",IF(J399&lt;&gt;"LIBSETS_SETTYPE_SPECIAL",IF(AI399&lt;&gt;"",VLOOKUP(AI399,'ESO zone constants'!$E$2:$L$4999,8,FALSE),""),""),"")</f>
        <v/>
      </c>
      <c r="AL399" s="3" t="str">
        <f>IF(J399&lt;&gt;"LIBSETS_SETTYPE_BATTLEGROUND",IF(J399&lt;&gt;"LIBSETS_SETTYPE_SPECIAL",IF(AM399&lt;&gt;"",VLOOKUP(AM399,'ESO zone constants'!$E$2:$L$4999,8,FALSE),""),""),"")</f>
        <v/>
      </c>
      <c r="AP399" s="3" t="str">
        <f>IF(J399&lt;&gt;"LIBSETS_SETTYPE_BATTLEGROUND",IF(J399&lt;&gt;"LIBSETS_SETTYPE_SPECIAL",IF(AQ399&lt;&gt;"",VLOOKUP(AQ399,'ESO zone constants'!$E$2:$L$4999,8,FALSE),""),""),"")</f>
        <v/>
      </c>
      <c r="AT399" s="25" t="str">
        <f>IF(A399="???","--","")&amp;IF(I399&lt;&gt;"Not in the game (anymore)",IF(A399&lt;&gt;"",CONCATENATE("[",A399,"]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dlcId=",IF(T399&lt;&gt;"",T399,"DLC_BASE_GAME")),""),"")</f>
        <v>[361] = {wayshrines={-1,-1,-1,}, dlcId=DLC_CLOCKWORK_CITY</v>
      </c>
      <c r="AU399" s="25" t="str">
        <f>IF(I399&lt;&gt;"Not in the game (anymore)",IF(A399&lt;&gt;"",IF(R399&lt;&gt;"",CONCATENATE(", zoneIds={",R399),"")&amp;IF(Y399&lt;&gt;"",CONCATENATE(",",Y399),"")&amp;IF(AD399&lt;&gt;"",CONCATENATE(",",AD399),"")&amp;IF(AH399&lt;&gt;"",CONCATENATE(",",AH399),"")&amp;IF(AL399&lt;&gt;"",CONCATENATE(",",AL399),"")&amp;IF(AP399&lt;&gt;"",CONCATENATE(",",AP399),"")&amp;IF(R399&lt;&gt;"",CONCATENATE("}",""),"")&amp;IF(OR(L399="true",L399="false",L399&lt;&gt;""), CONCATENATE(", veteran=", L399), ""),""),"")</f>
        <v>, zoneIds={1000}, veteran=true</v>
      </c>
      <c r="AV399" s="25" t="str">
        <f>IF(I399&lt;&gt;"Not in the game (anymore)",IF(A399&lt;&gt;"",", setType="&amp;J399,"")&amp;IF(M399="true",", multiTrialSet=true","")&amp;IF(I399&lt;&gt;"Not in the game (anymore)",IF(V399&lt;&gt;"",", dropMechanic="&amp;V399&amp;IF(V399="LIBSETS_DROP_MECHANIC_MONSTER_NAME",", dropMechanicNames={" &amp; IF(W399&lt;&gt;"","['en']='"&amp;W399&amp;"'","") &amp; IF(X399&lt;&gt;"",", ['de']='" &amp; X399&amp;"'","") &amp; "}",""),""))&amp;"},","")</f>
        <v>, setType=LIBSETS_SETTYPE_TRIAL, dropMechanic=LIBSETS_DROP_MECHANIC_MONSTER_NAME, dropMechanicNames={['en']='Last Boss (veteran)'}},</v>
      </c>
      <c r="AW399" s="25" t="str">
        <f>IF(I399&lt;&gt;"Not in the game (anymore)",IF(C399&lt;&gt;"",CONCATENATE(" --",C399," / ",B399,"   [",IF(S399&lt;&gt;"",S399,""),IF(Z399&lt;&gt;"",", "&amp;Z399,""),IF(AE399&lt;&gt;"",", "&amp;AE399,""),IF(AI399&lt;&gt;"",", "&amp;AI399,""),IF(AM399&lt;&gt;"",", "&amp;AM399,""),IF(AQ399&lt;&gt;"",", "&amp;AQ399,""),"]")),"")</f>
        <v xml:space="preserve"> --Concentrated Force (Perfected) / Konzentrierte Kraft (vollendet)   [Asylum Sanctorium]</v>
      </c>
    </row>
    <row r="400" spans="1:49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>A400</f>
        <v>362</v>
      </c>
      <c r="J400" s="8" t="s">
        <v>4254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W400"/>
      <c r="X400"/>
      <c r="Y400" s="3" t="str">
        <f>IF(J400&lt;&gt;"LIBSETS_SETTYPE_BATTLEGROUND",IF(J400&lt;&gt;"LIBSETS_SETTYPE_SPECIAL",IF(Z400&lt;&gt;"",VLOOKUP(Z400,'ESO zone constants'!$E$2:$L$4999,8,FALSE),""),""),"")</f>
        <v/>
      </c>
      <c r="AA400"/>
      <c r="AB400"/>
      <c r="AC400"/>
      <c r="AD400" s="3" t="str">
        <f>IF(J400&lt;&gt;"LIBSETS_SETTYPE_BATTLEGROUND",IF(J400&lt;&gt;"LIBSETS_SETTYPE_SPECIAL",IF(AE400&lt;&gt;"",VLOOKUP(AE400,'ESO zone constants'!$E$2:$L$4999,8,FALSE),""),""),"")</f>
        <v/>
      </c>
      <c r="AH400" s="3" t="str">
        <f>IF(J400&lt;&gt;"LIBSETS_SETTYPE_BATTLEGROUND",IF(J400&lt;&gt;"LIBSETS_SETTYPE_SPECIAL",IF(AI400&lt;&gt;"",VLOOKUP(AI400,'ESO zone constants'!$E$2:$L$4999,8,FALSE),""),""),"")</f>
        <v/>
      </c>
      <c r="AL400" s="3" t="str">
        <f>IF(J400&lt;&gt;"LIBSETS_SETTYPE_BATTLEGROUND",IF(J400&lt;&gt;"LIBSETS_SETTYPE_SPECIAL",IF(AM400&lt;&gt;"",VLOOKUP(AM400,'ESO zone constants'!$E$2:$L$4999,8,FALSE),""),""),"")</f>
        <v/>
      </c>
      <c r="AP400" s="3" t="str">
        <f>IF(J400&lt;&gt;"LIBSETS_SETTYPE_BATTLEGROUND",IF(J400&lt;&gt;"LIBSETS_SETTYPE_SPECIAL",IF(AQ400&lt;&gt;"",VLOOKUP(AQ400,'ESO zone constants'!$E$2:$L$4999,8,FALSE),""),""),"")</f>
        <v/>
      </c>
      <c r="AT400" s="25" t="str">
        <f>IF(A400="???","--","")&amp;IF(I400&lt;&gt;"Not in the game (anymore)",IF(A400&lt;&gt;"",CONCATENATE("[",A400,"]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dlcId=",IF(T400&lt;&gt;"",T400,"DLC_BASE_GAME")),""),"")</f>
        <v>[362] = {wayshrines={-1,-1,-1,}, dlcId=DLC_CLOCKWORK_CITY</v>
      </c>
      <c r="AU400" s="25" t="str">
        <f>IF(I400&lt;&gt;"Not in the game (anymore)",IF(A400&lt;&gt;"",IF(R400&lt;&gt;"",CONCATENATE(", zoneIds={",R400),"")&amp;IF(Y400&lt;&gt;"",CONCATENATE(",",Y400),"")&amp;IF(AD400&lt;&gt;"",CONCATENATE(",",AD400),"")&amp;IF(AH400&lt;&gt;"",CONCATENATE(",",AH400),"")&amp;IF(AL400&lt;&gt;"",CONCATENATE(",",AL400),"")&amp;IF(AP400&lt;&gt;"",CONCATENATE(",",AP400),"")&amp;IF(R400&lt;&gt;"",CONCATENATE("}",""),"")&amp;IF(OR(L400="true",L400="false",L400&lt;&gt;""), CONCATENATE(", veteran=", L400), ""),""),"")</f>
        <v>, zoneIds={1000}, veteran=true</v>
      </c>
      <c r="AV400" s="25" t="str">
        <f>IF(I400&lt;&gt;"Not in the game (anymore)",IF(A400&lt;&gt;"",", setType="&amp;J400,"")&amp;IF(M400="true",", multiTrialSet=true","")&amp;IF(I400&lt;&gt;"Not in the game (anymore)",IF(V400&lt;&gt;"",", dropMechanic="&amp;V400&amp;IF(V400="LIBSETS_DROP_MECHANIC_MONSTER_NAME",", dropMechanicNames={" &amp; IF(W400&lt;&gt;"","['en']='"&amp;W400&amp;"'","") &amp; IF(X400&lt;&gt;"",", ['de']='" &amp; X400&amp;"'","") &amp; "}",""),""))&amp;"},","")</f>
        <v>, setType=LIBSETS_SETTYPE_TRIAL},</v>
      </c>
      <c r="AW400" s="25" t="str">
        <f>IF(I400&lt;&gt;"Not in the game (anymore)",IF(C400&lt;&gt;"",CONCATENATE(" --",C400," / ",B400,"   [",IF(S400&lt;&gt;"",S400,""),IF(Z400&lt;&gt;"",", "&amp;Z400,""),IF(AE400&lt;&gt;"",", "&amp;AE400,""),IF(AI400&lt;&gt;"",", "&amp;AI400,""),IF(AM400&lt;&gt;"",", "&amp;AM400,""),IF(AQ400&lt;&gt;"",", "&amp;AQ400,""),"]")),"")</f>
        <v xml:space="preserve"> --Timeless Blessing (Perfected) / Zeitloser Segen (vollendet)   [Asylum Sanctorium]</v>
      </c>
    </row>
    <row r="401" spans="1:49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>A401</f>
        <v>363</v>
      </c>
      <c r="J401" s="8" t="s">
        <v>4254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W401"/>
      <c r="X401"/>
      <c r="Y401" s="3" t="str">
        <f>IF(J401&lt;&gt;"LIBSETS_SETTYPE_BATTLEGROUND",IF(J401&lt;&gt;"LIBSETS_SETTYPE_SPECIAL",IF(Z401&lt;&gt;"",VLOOKUP(Z401,'ESO zone constants'!$E$2:$L$4999,8,FALSE),""),""),"")</f>
        <v/>
      </c>
      <c r="AA401"/>
      <c r="AB401"/>
      <c r="AC401"/>
      <c r="AD401" s="3" t="str">
        <f>IF(J401&lt;&gt;"LIBSETS_SETTYPE_BATTLEGROUND",IF(J401&lt;&gt;"LIBSETS_SETTYPE_SPECIAL",IF(AE401&lt;&gt;"",VLOOKUP(AE401,'ESO zone constants'!$E$2:$L$4999,8,FALSE),""),""),"")</f>
        <v/>
      </c>
      <c r="AH401" s="3" t="str">
        <f>IF(J401&lt;&gt;"LIBSETS_SETTYPE_BATTLEGROUND",IF(J401&lt;&gt;"LIBSETS_SETTYPE_SPECIAL",IF(AI401&lt;&gt;"",VLOOKUP(AI401,'ESO zone constants'!$E$2:$L$4999,8,FALSE),""),""),"")</f>
        <v/>
      </c>
      <c r="AL401" s="3" t="str">
        <f>IF(J401&lt;&gt;"LIBSETS_SETTYPE_BATTLEGROUND",IF(J401&lt;&gt;"LIBSETS_SETTYPE_SPECIAL",IF(AM401&lt;&gt;"",VLOOKUP(AM401,'ESO zone constants'!$E$2:$L$4999,8,FALSE),""),""),"")</f>
        <v/>
      </c>
      <c r="AP401" s="3" t="str">
        <f>IF(J401&lt;&gt;"LIBSETS_SETTYPE_BATTLEGROUND",IF(J401&lt;&gt;"LIBSETS_SETTYPE_SPECIAL",IF(AQ401&lt;&gt;"",VLOOKUP(AQ401,'ESO zone constants'!$E$2:$L$4999,8,FALSE),""),""),"")</f>
        <v/>
      </c>
      <c r="AT401" s="25" t="str">
        <f>IF(A401="???","--","")&amp;IF(I401&lt;&gt;"Not in the game (anymore)",IF(A401&lt;&gt;"",CONCATENATE("[",A401,"]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dlcId=",IF(T401&lt;&gt;"",T401,"DLC_BASE_GAME")),""),"")</f>
        <v>[363] = {wayshrines={-1,-1,-1,}, dlcId=DLC_CLOCKWORK_CITY</v>
      </c>
      <c r="AU401" s="25" t="str">
        <f>IF(I401&lt;&gt;"Not in the game (anymore)",IF(A401&lt;&gt;"",IF(R401&lt;&gt;"",CONCATENATE(", zoneIds={",R401),"")&amp;IF(Y401&lt;&gt;"",CONCATENATE(",",Y401),"")&amp;IF(AD401&lt;&gt;"",CONCATENATE(",",AD401),"")&amp;IF(AH401&lt;&gt;"",CONCATENATE(",",AH401),"")&amp;IF(AL401&lt;&gt;"",CONCATENATE(",",AL401),"")&amp;IF(AP401&lt;&gt;"",CONCATENATE(",",AP401),"")&amp;IF(R401&lt;&gt;"",CONCATENATE("}",""),"")&amp;IF(OR(L401="true",L401="false",L401&lt;&gt;""), CONCATENATE(", veteran=", L401), ""),""),"")</f>
        <v>, zoneIds={1000}, veteran=false</v>
      </c>
      <c r="AV401" s="25" t="str">
        <f>IF(I401&lt;&gt;"Not in the game (anymore)",IF(A401&lt;&gt;"",", setType="&amp;J401,"")&amp;IF(M401="true",", multiTrialSet=true","")&amp;IF(I401&lt;&gt;"Not in the game (anymore)",IF(V401&lt;&gt;"",", dropMechanic="&amp;V401&amp;IF(V401="LIBSETS_DROP_MECHANIC_MONSTER_NAME",", dropMechanicNames={" &amp; IF(W401&lt;&gt;"","['en']='"&amp;W401&amp;"'","") &amp; IF(X401&lt;&gt;"",", ['de']='" &amp; X401&amp;"'","") &amp; "}",""),""))&amp;"},","")</f>
        <v>, setType=LIBSETS_SETTYPE_TRIAL},</v>
      </c>
      <c r="AW401" s="25" t="str">
        <f>IF(I401&lt;&gt;"Not in the game (anymore)",IF(C401&lt;&gt;"",CONCATENATE(" --",C401," / ",B401,"   [",IF(S401&lt;&gt;"",S401,""),IF(Z401&lt;&gt;"",", "&amp;Z401,""),IF(AE401&lt;&gt;"",", "&amp;AE401,""),IF(AI401&lt;&gt;"",", "&amp;AI401,""),IF(AM401&lt;&gt;"",", "&amp;AM401,""),IF(AQ401&lt;&gt;"",", "&amp;AQ401,""),"]")),"")</f>
        <v xml:space="preserve"> --Disciplined Slash / Disziplinierter Schnitt   [Asylum Sanctorium]</v>
      </c>
    </row>
    <row r="402" spans="1:49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>A402</f>
        <v>364</v>
      </c>
      <c r="J402" s="8" t="s">
        <v>4254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W402"/>
      <c r="X402"/>
      <c r="Y402" s="3" t="str">
        <f>IF(J402&lt;&gt;"LIBSETS_SETTYPE_BATTLEGROUND",IF(J402&lt;&gt;"LIBSETS_SETTYPE_SPECIAL",IF(Z402&lt;&gt;"",VLOOKUP(Z402,'ESO zone constants'!$E$2:$L$4999,8,FALSE),""),""),"")</f>
        <v/>
      </c>
      <c r="AA402"/>
      <c r="AB402"/>
      <c r="AC402"/>
      <c r="AD402" s="3" t="str">
        <f>IF(J402&lt;&gt;"LIBSETS_SETTYPE_BATTLEGROUND",IF(J402&lt;&gt;"LIBSETS_SETTYPE_SPECIAL",IF(AE402&lt;&gt;"",VLOOKUP(AE402,'ESO zone constants'!$E$2:$L$4999,8,FALSE),""),""),"")</f>
        <v/>
      </c>
      <c r="AH402" s="3" t="str">
        <f>IF(J402&lt;&gt;"LIBSETS_SETTYPE_BATTLEGROUND",IF(J402&lt;&gt;"LIBSETS_SETTYPE_SPECIAL",IF(AI402&lt;&gt;"",VLOOKUP(AI402,'ESO zone constants'!$E$2:$L$4999,8,FALSE),""),""),"")</f>
        <v/>
      </c>
      <c r="AL402" s="3" t="str">
        <f>IF(J402&lt;&gt;"LIBSETS_SETTYPE_BATTLEGROUND",IF(J402&lt;&gt;"LIBSETS_SETTYPE_SPECIAL",IF(AM402&lt;&gt;"",VLOOKUP(AM402,'ESO zone constants'!$E$2:$L$4999,8,FALSE),""),""),"")</f>
        <v/>
      </c>
      <c r="AP402" s="3" t="str">
        <f>IF(J402&lt;&gt;"LIBSETS_SETTYPE_BATTLEGROUND",IF(J402&lt;&gt;"LIBSETS_SETTYPE_SPECIAL",IF(AQ402&lt;&gt;"",VLOOKUP(AQ402,'ESO zone constants'!$E$2:$L$4999,8,FALSE),""),""),"")</f>
        <v/>
      </c>
      <c r="AT402" s="25" t="str">
        <f>IF(A402="???","--","")&amp;IF(I402&lt;&gt;"Not in the game (anymore)",IF(A402&lt;&gt;"",CONCATENATE("[",A402,"]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dlcId=",IF(T402&lt;&gt;"",T402,"DLC_BASE_GAME")),""),"")</f>
        <v>[364] = {wayshrines={-1,-1,-1,}, dlcId=DLC_CLOCKWORK_CITY</v>
      </c>
      <c r="AU402" s="25" t="str">
        <f>IF(I402&lt;&gt;"Not in the game (anymore)",IF(A402&lt;&gt;"",IF(R402&lt;&gt;"",CONCATENATE(", zoneIds={",R402),"")&amp;IF(Y402&lt;&gt;"",CONCATENATE(",",Y402),"")&amp;IF(AD402&lt;&gt;"",CONCATENATE(",",AD402),"")&amp;IF(AH402&lt;&gt;"",CONCATENATE(",",AH402),"")&amp;IF(AL402&lt;&gt;"",CONCATENATE(",",AL402),"")&amp;IF(AP402&lt;&gt;"",CONCATENATE(",",AP402),"")&amp;IF(R402&lt;&gt;"",CONCATENATE("}",""),"")&amp;IF(OR(L402="true",L402="false",L402&lt;&gt;""), CONCATENATE(", veteran=", L402), ""),""),"")</f>
        <v>, zoneIds={1000}, veteran=false</v>
      </c>
      <c r="AV402" s="25" t="str">
        <f>IF(I402&lt;&gt;"Not in the game (anymore)",IF(A402&lt;&gt;"",", setType="&amp;J402,"")&amp;IF(M402="true",", multiTrialSet=true","")&amp;IF(I402&lt;&gt;"Not in the game (anymore)",IF(V402&lt;&gt;"",", dropMechanic="&amp;V402&amp;IF(V402="LIBSETS_DROP_MECHANIC_MONSTER_NAME",", dropMechanicNames={" &amp; IF(W402&lt;&gt;"","['en']='"&amp;W402&amp;"'","") &amp; IF(X402&lt;&gt;"",", ['de']='" &amp; X402&amp;"'","") &amp; "}",""),""))&amp;"},","")</f>
        <v>, setType=LIBSETS_SETTYPE_TRIAL},</v>
      </c>
      <c r="AW402" s="25" t="str">
        <f>IF(I402&lt;&gt;"Not in the game (anymore)",IF(C402&lt;&gt;"",CONCATENATE(" --",C402," / ",B402,"   [",IF(S402&lt;&gt;"",S402,""),IF(Z402&lt;&gt;"",", "&amp;Z402,""),IF(AE402&lt;&gt;"",", "&amp;AE402,""),IF(AI402&lt;&gt;"",", "&amp;AI402,""),IF(AM402&lt;&gt;"",", "&amp;AM402,""),IF(AQ402&lt;&gt;"",", "&amp;AQ402,""),"]")),"")</f>
        <v xml:space="preserve"> --Defensive Position / Defensive Position   [Asylum Sanctorium]</v>
      </c>
    </row>
    <row r="403" spans="1:49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>A403</f>
        <v>365</v>
      </c>
      <c r="J403" s="8" t="s">
        <v>4254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s="43" t="s">
        <v>4357</v>
      </c>
      <c r="W403" t="s">
        <v>4190</v>
      </c>
      <c r="X403"/>
      <c r="Y403" s="3" t="str">
        <f>IF(J403&lt;&gt;"LIBSETS_SETTYPE_BATTLEGROUND",IF(J403&lt;&gt;"LIBSETS_SETTYPE_SPECIAL",IF(Z403&lt;&gt;"",VLOOKUP(Z403,'ESO zone constants'!$E$2:$L$4999,8,FALSE),""),""),"")</f>
        <v/>
      </c>
      <c r="AA403"/>
      <c r="AB403"/>
      <c r="AC403"/>
      <c r="AD403" s="3" t="str">
        <f>IF(J403&lt;&gt;"LIBSETS_SETTYPE_BATTLEGROUND",IF(J403&lt;&gt;"LIBSETS_SETTYPE_SPECIAL",IF(AE403&lt;&gt;"",VLOOKUP(AE403,'ESO zone constants'!$E$2:$L$4999,8,FALSE),""),""),"")</f>
        <v/>
      </c>
      <c r="AH403" s="3" t="str">
        <f>IF(J403&lt;&gt;"LIBSETS_SETTYPE_BATTLEGROUND",IF(J403&lt;&gt;"LIBSETS_SETTYPE_SPECIAL",IF(AI403&lt;&gt;"",VLOOKUP(AI403,'ESO zone constants'!$E$2:$L$4999,8,FALSE),""),""),"")</f>
        <v/>
      </c>
      <c r="AL403" s="3" t="str">
        <f>IF(J403&lt;&gt;"LIBSETS_SETTYPE_BATTLEGROUND",IF(J403&lt;&gt;"LIBSETS_SETTYPE_SPECIAL",IF(AM403&lt;&gt;"",VLOOKUP(AM403,'ESO zone constants'!$E$2:$L$4999,8,FALSE),""),""),"")</f>
        <v/>
      </c>
      <c r="AP403" s="3" t="str">
        <f>IF(J403&lt;&gt;"LIBSETS_SETTYPE_BATTLEGROUND",IF(J403&lt;&gt;"LIBSETS_SETTYPE_SPECIAL",IF(AQ403&lt;&gt;"",VLOOKUP(AQ403,'ESO zone constants'!$E$2:$L$4999,8,FALSE),""),""),"")</f>
        <v/>
      </c>
      <c r="AT403" s="25" t="str">
        <f>IF(A403="???","--","")&amp;IF(I403&lt;&gt;"Not in the game (anymore)",IF(A403&lt;&gt;"",CONCATENATE("[",A403,"]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dlcId=",IF(T403&lt;&gt;"",T403,"DLC_BASE_GAME")),""),"")</f>
        <v>[365] = {wayshrines={-1,-1,-1,}, dlcId=DLC_CLOCKWORK_CITY</v>
      </c>
      <c r="AU403" s="25" t="str">
        <f>IF(I403&lt;&gt;"Not in the game (anymore)",IF(A403&lt;&gt;"",IF(R403&lt;&gt;"",CONCATENATE(", zoneIds={",R403),"")&amp;IF(Y403&lt;&gt;"",CONCATENATE(",",Y403),"")&amp;IF(AD403&lt;&gt;"",CONCATENATE(",",AD403),"")&amp;IF(AH403&lt;&gt;"",CONCATENATE(",",AH403),"")&amp;IF(AL403&lt;&gt;"",CONCATENATE(",",AL403),"")&amp;IF(AP403&lt;&gt;"",CONCATENATE(",",AP403),"")&amp;IF(R403&lt;&gt;"",CONCATENATE("}",""),"")&amp;IF(OR(L403="true",L403="false",L403&lt;&gt;""), CONCATENATE(", veteran=", L403), ""),""),"")</f>
        <v>, zoneIds={1000}, veteran=false</v>
      </c>
      <c r="AV403" s="25" t="str">
        <f>IF(I403&lt;&gt;"Not in the game (anymore)",IF(A403&lt;&gt;"",", setType="&amp;J403,"")&amp;IF(M403="true",", multiTrialSet=true","")&amp;IF(I403&lt;&gt;"Not in the game (anymore)",IF(V403&lt;&gt;"",", dropMechanic="&amp;V403&amp;IF(V403="LIBSETS_DROP_MECHANIC_MONSTER_NAME",", dropMechanicNames={" &amp; IF(W403&lt;&gt;"","['en']='"&amp;W403&amp;"'","") &amp; IF(X403&lt;&gt;"",", ['de']='" &amp; X403&amp;"'","") &amp; "}",""),""))&amp;"},","")</f>
        <v>, setType=LIBSETS_SETTYPE_TRIAL, dropMechanic=LIBSETS_DROP_MECHANIC_MONSTER_NAME, dropMechanicNames={['en']='Last Boss (normal)'}},</v>
      </c>
      <c r="AW403" s="25" t="str">
        <f>IF(I403&lt;&gt;"Not in the game (anymore)",IF(C403&lt;&gt;"",CONCATENATE(" --",C403," / ",B403,"   [",IF(S403&lt;&gt;"",S403,""),IF(Z403&lt;&gt;"",", "&amp;Z403,""),IF(AE403&lt;&gt;"",", "&amp;AE403,""),IF(AI403&lt;&gt;"",", "&amp;AI403,""),IF(AM403&lt;&gt;"",", "&amp;AM403,""),IF(AQ403&lt;&gt;"",", "&amp;AQ403,""),"]")),"")</f>
        <v xml:space="preserve"> --Chaotic Whirlwind / Chaotischer Wirbelwind   [Asylum Sanctorium]</v>
      </c>
    </row>
    <row r="404" spans="1:49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>A404</f>
        <v>366</v>
      </c>
      <c r="J404" s="8" t="s">
        <v>4254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W404"/>
      <c r="X404"/>
      <c r="Y404" s="3" t="str">
        <f>IF(J404&lt;&gt;"LIBSETS_SETTYPE_BATTLEGROUND",IF(J404&lt;&gt;"LIBSETS_SETTYPE_SPECIAL",IF(Z404&lt;&gt;"",VLOOKUP(Z404,'ESO zone constants'!$E$2:$L$4999,8,FALSE),""),""),"")</f>
        <v/>
      </c>
      <c r="AA404"/>
      <c r="AB404"/>
      <c r="AC404"/>
      <c r="AD404" s="3" t="str">
        <f>IF(J404&lt;&gt;"LIBSETS_SETTYPE_BATTLEGROUND",IF(J404&lt;&gt;"LIBSETS_SETTYPE_SPECIAL",IF(AE404&lt;&gt;"",VLOOKUP(AE404,'ESO zone constants'!$E$2:$L$4999,8,FALSE),""),""),"")</f>
        <v/>
      </c>
      <c r="AH404" s="3" t="str">
        <f>IF(J404&lt;&gt;"LIBSETS_SETTYPE_BATTLEGROUND",IF(J404&lt;&gt;"LIBSETS_SETTYPE_SPECIAL",IF(AI404&lt;&gt;"",VLOOKUP(AI404,'ESO zone constants'!$E$2:$L$4999,8,FALSE),""),""),"")</f>
        <v/>
      </c>
      <c r="AL404" s="3" t="str">
        <f>IF(J404&lt;&gt;"LIBSETS_SETTYPE_BATTLEGROUND",IF(J404&lt;&gt;"LIBSETS_SETTYPE_SPECIAL",IF(AM404&lt;&gt;"",VLOOKUP(AM404,'ESO zone constants'!$E$2:$L$4999,8,FALSE),""),""),"")</f>
        <v/>
      </c>
      <c r="AP404" s="3" t="str">
        <f>IF(J404&lt;&gt;"LIBSETS_SETTYPE_BATTLEGROUND",IF(J404&lt;&gt;"LIBSETS_SETTYPE_SPECIAL",IF(AQ404&lt;&gt;"",VLOOKUP(AQ404,'ESO zone constants'!$E$2:$L$4999,8,FALSE),""),""),"")</f>
        <v/>
      </c>
      <c r="AT404" s="25" t="str">
        <f>IF(A404="???","--","")&amp;IF(I404&lt;&gt;"Not in the game (anymore)",IF(A404&lt;&gt;"",CONCATENATE("[",A404,"]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dlcId=",IF(T404&lt;&gt;"",T404,"DLC_BASE_GAME")),""),"")</f>
        <v>[366] = {wayshrines={-1,-1,-1,}, dlcId=DLC_CLOCKWORK_CITY</v>
      </c>
      <c r="AU404" s="25" t="str">
        <f>IF(I404&lt;&gt;"Not in the game (anymore)",IF(A404&lt;&gt;"",IF(R404&lt;&gt;"",CONCATENATE(", zoneIds={",R404),"")&amp;IF(Y404&lt;&gt;"",CONCATENATE(",",Y404),"")&amp;IF(AD404&lt;&gt;"",CONCATENATE(",",AD404),"")&amp;IF(AH404&lt;&gt;"",CONCATENATE(",",AH404),"")&amp;IF(AL404&lt;&gt;"",CONCATENATE(",",AL404),"")&amp;IF(AP404&lt;&gt;"",CONCATENATE(",",AP404),"")&amp;IF(R404&lt;&gt;"",CONCATENATE("}",""),"")&amp;IF(OR(L404="true",L404="false",L404&lt;&gt;""), CONCATENATE(", veteran=", L404), ""),""),"")</f>
        <v>, zoneIds={1000}, veteran=false</v>
      </c>
      <c r="AV404" s="25" t="str">
        <f>IF(I404&lt;&gt;"Not in the game (anymore)",IF(A404&lt;&gt;"",", setType="&amp;J404,"")&amp;IF(M404="true",", multiTrialSet=true","")&amp;IF(I404&lt;&gt;"Not in the game (anymore)",IF(V404&lt;&gt;"",", dropMechanic="&amp;V404&amp;IF(V404="LIBSETS_DROP_MECHANIC_MONSTER_NAME",", dropMechanicNames={" &amp; IF(W404&lt;&gt;"","['en']='"&amp;W404&amp;"'","") &amp; IF(X404&lt;&gt;"",", ['de']='" &amp; X404&amp;"'","") &amp; "}",""),""))&amp;"},","")</f>
        <v>, setType=LIBSETS_SETTYPE_TRIAL},</v>
      </c>
      <c r="AW404" s="25" t="str">
        <f>IF(I404&lt;&gt;"Not in the game (anymore)",IF(C404&lt;&gt;"",CONCATENATE(" --",C404," / ",B404,"   [",IF(S404&lt;&gt;"",S404,""),IF(Z404&lt;&gt;"",", "&amp;Z404,""),IF(AE404&lt;&gt;"",", "&amp;AE404,""),IF(AI404&lt;&gt;"",", "&amp;AI404,""),IF(AM404&lt;&gt;"",", "&amp;AM404,""),IF(AQ404&lt;&gt;"",", "&amp;AQ404,""),"]")),"")</f>
        <v xml:space="preserve"> --Piercing Spray / Durchdringende Salve   [Asylum Sanctorium]</v>
      </c>
    </row>
    <row r="405" spans="1:49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>A405</f>
        <v>367</v>
      </c>
      <c r="J405" s="8" t="s">
        <v>4254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s="43" t="s">
        <v>4357</v>
      </c>
      <c r="W405" t="s">
        <v>4190</v>
      </c>
      <c r="X405"/>
      <c r="Y405" s="3" t="str">
        <f>IF(J405&lt;&gt;"LIBSETS_SETTYPE_BATTLEGROUND",IF(J405&lt;&gt;"LIBSETS_SETTYPE_SPECIAL",IF(Z405&lt;&gt;"",VLOOKUP(Z405,'ESO zone constants'!$E$2:$L$4999,8,FALSE),""),""),"")</f>
        <v/>
      </c>
      <c r="AA405"/>
      <c r="AB405"/>
      <c r="AC405"/>
      <c r="AD405" s="3" t="str">
        <f>IF(J405&lt;&gt;"LIBSETS_SETTYPE_BATTLEGROUND",IF(J405&lt;&gt;"LIBSETS_SETTYPE_SPECIAL",IF(AE405&lt;&gt;"",VLOOKUP(AE405,'ESO zone constants'!$E$2:$L$4999,8,FALSE),""),""),"")</f>
        <v/>
      </c>
      <c r="AH405" s="3" t="str">
        <f>IF(J405&lt;&gt;"LIBSETS_SETTYPE_BATTLEGROUND",IF(J405&lt;&gt;"LIBSETS_SETTYPE_SPECIAL",IF(AI405&lt;&gt;"",VLOOKUP(AI405,'ESO zone constants'!$E$2:$L$4999,8,FALSE),""),""),"")</f>
        <v/>
      </c>
      <c r="AL405" s="3" t="str">
        <f>IF(J405&lt;&gt;"LIBSETS_SETTYPE_BATTLEGROUND",IF(J405&lt;&gt;"LIBSETS_SETTYPE_SPECIAL",IF(AM405&lt;&gt;"",VLOOKUP(AM405,'ESO zone constants'!$E$2:$L$4999,8,FALSE),""),""),"")</f>
        <v/>
      </c>
      <c r="AP405" s="3" t="str">
        <f>IF(J405&lt;&gt;"LIBSETS_SETTYPE_BATTLEGROUND",IF(J405&lt;&gt;"LIBSETS_SETTYPE_SPECIAL",IF(AQ405&lt;&gt;"",VLOOKUP(AQ405,'ESO zone constants'!$E$2:$L$4999,8,FALSE),""),""),"")</f>
        <v/>
      </c>
      <c r="AT405" s="25" t="str">
        <f>IF(A405="???","--","")&amp;IF(I405&lt;&gt;"Not in the game (anymore)",IF(A405&lt;&gt;"",CONCATENATE("[",A405,"]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dlcId=",IF(T405&lt;&gt;"",T405,"DLC_BASE_GAME")),""),"")</f>
        <v>[367] = {wayshrines={-1,-1,-1,}, dlcId=DLC_CLOCKWORK_CITY</v>
      </c>
      <c r="AU405" s="25" t="str">
        <f>IF(I405&lt;&gt;"Not in the game (anymore)",IF(A405&lt;&gt;"",IF(R405&lt;&gt;"",CONCATENATE(", zoneIds={",R405),"")&amp;IF(Y405&lt;&gt;"",CONCATENATE(",",Y405),"")&amp;IF(AD405&lt;&gt;"",CONCATENATE(",",AD405),"")&amp;IF(AH405&lt;&gt;"",CONCATENATE(",",AH405),"")&amp;IF(AL405&lt;&gt;"",CONCATENATE(",",AL405),"")&amp;IF(AP405&lt;&gt;"",CONCATENATE(",",AP405),"")&amp;IF(R405&lt;&gt;"",CONCATENATE("}",""),"")&amp;IF(OR(L405="true",L405="false",L405&lt;&gt;""), CONCATENATE(", veteran=", L405), ""),""),"")</f>
        <v>, zoneIds={1000}, veteran=false</v>
      </c>
      <c r="AV405" s="25" t="str">
        <f>IF(I405&lt;&gt;"Not in the game (anymore)",IF(A405&lt;&gt;"",", setType="&amp;J405,"")&amp;IF(M405="true",", multiTrialSet=true","")&amp;IF(I405&lt;&gt;"Not in the game (anymore)",IF(V405&lt;&gt;"",", dropMechanic="&amp;V405&amp;IF(V405="LIBSETS_DROP_MECHANIC_MONSTER_NAME",", dropMechanicNames={" &amp; IF(W405&lt;&gt;"","['en']='"&amp;W405&amp;"'","") &amp; IF(X405&lt;&gt;"",", ['de']='" &amp; X405&amp;"'","") &amp; "}",""),""))&amp;"},","")</f>
        <v>, setType=LIBSETS_SETTYPE_TRIAL, dropMechanic=LIBSETS_DROP_MECHANIC_MONSTER_NAME, dropMechanicNames={['en']='Last Boss (normal)'}},</v>
      </c>
      <c r="AW405" s="25" t="str">
        <f>IF(I405&lt;&gt;"Not in the game (anymore)",IF(C405&lt;&gt;"",CONCATENATE(" --",C405," / ",B405,"   [",IF(S405&lt;&gt;"",S405,""),IF(Z405&lt;&gt;"",", "&amp;Z405,""),IF(AE405&lt;&gt;"",", "&amp;AE405,""),IF(AI405&lt;&gt;"",", "&amp;AI405,""),IF(AM405&lt;&gt;"",", "&amp;AM405,""),IF(AQ405&lt;&gt;"",", "&amp;AQ405,""),"]")),"")</f>
        <v xml:space="preserve"> --Concentrated Force / Konzentrierte Kraft   [Asylum Sanctorium]</v>
      </c>
    </row>
    <row r="406" spans="1:49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>A406</f>
        <v>368</v>
      </c>
      <c r="J406" s="8" t="s">
        <v>4254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W406"/>
      <c r="X406"/>
      <c r="Y406" s="3" t="str">
        <f>IF(J406&lt;&gt;"LIBSETS_SETTYPE_BATTLEGROUND",IF(J406&lt;&gt;"LIBSETS_SETTYPE_SPECIAL",IF(Z406&lt;&gt;"",VLOOKUP(Z406,'ESO zone constants'!$E$2:$L$4999,8,FALSE),""),""),"")</f>
        <v/>
      </c>
      <c r="AA406"/>
      <c r="AB406"/>
      <c r="AC406"/>
      <c r="AD406" s="3" t="str">
        <f>IF(J406&lt;&gt;"LIBSETS_SETTYPE_BATTLEGROUND",IF(J406&lt;&gt;"LIBSETS_SETTYPE_SPECIAL",IF(AE406&lt;&gt;"",VLOOKUP(AE406,'ESO zone constants'!$E$2:$L$4999,8,FALSE),""),""),"")</f>
        <v/>
      </c>
      <c r="AH406" s="3" t="str">
        <f>IF(J406&lt;&gt;"LIBSETS_SETTYPE_BATTLEGROUND",IF(J406&lt;&gt;"LIBSETS_SETTYPE_SPECIAL",IF(AI406&lt;&gt;"",VLOOKUP(AI406,'ESO zone constants'!$E$2:$L$4999,8,FALSE),""),""),"")</f>
        <v/>
      </c>
      <c r="AL406" s="3" t="str">
        <f>IF(J406&lt;&gt;"LIBSETS_SETTYPE_BATTLEGROUND",IF(J406&lt;&gt;"LIBSETS_SETTYPE_SPECIAL",IF(AM406&lt;&gt;"",VLOOKUP(AM406,'ESO zone constants'!$E$2:$L$4999,8,FALSE),""),""),"")</f>
        <v/>
      </c>
      <c r="AP406" s="3" t="str">
        <f>IF(J406&lt;&gt;"LIBSETS_SETTYPE_BATTLEGROUND",IF(J406&lt;&gt;"LIBSETS_SETTYPE_SPECIAL",IF(AQ406&lt;&gt;"",VLOOKUP(AQ406,'ESO zone constants'!$E$2:$L$4999,8,FALSE),""),""),"")</f>
        <v/>
      </c>
      <c r="AT406" s="25" t="str">
        <f>IF(A406="???","--","")&amp;IF(I406&lt;&gt;"Not in the game (anymore)",IF(A406&lt;&gt;"",CONCATENATE("[",A406,"]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dlcId=",IF(T406&lt;&gt;"",T406,"DLC_BASE_GAME")),""),"")</f>
        <v>[368] = {wayshrines={-1,-1,-1,}, dlcId=DLC_CLOCKWORK_CITY</v>
      </c>
      <c r="AU406" s="25" t="str">
        <f>IF(I406&lt;&gt;"Not in the game (anymore)",IF(A406&lt;&gt;"",IF(R406&lt;&gt;"",CONCATENATE(", zoneIds={",R406),"")&amp;IF(Y406&lt;&gt;"",CONCATENATE(",",Y406),"")&amp;IF(AD406&lt;&gt;"",CONCATENATE(",",AD406),"")&amp;IF(AH406&lt;&gt;"",CONCATENATE(",",AH406),"")&amp;IF(AL406&lt;&gt;"",CONCATENATE(",",AL406),"")&amp;IF(AP406&lt;&gt;"",CONCATENATE(",",AP406),"")&amp;IF(R406&lt;&gt;"",CONCATENATE("}",""),"")&amp;IF(OR(L406="true",L406="false",L406&lt;&gt;""), CONCATENATE(", veteran=", L406), ""),""),"")</f>
        <v>, zoneIds={1000}, veteran=false</v>
      </c>
      <c r="AV406" s="25" t="str">
        <f>IF(I406&lt;&gt;"Not in the game (anymore)",IF(A406&lt;&gt;"",", setType="&amp;J406,"")&amp;IF(M406="true",", multiTrialSet=true","")&amp;IF(I406&lt;&gt;"Not in the game (anymore)",IF(V406&lt;&gt;"",", dropMechanic="&amp;V406&amp;IF(V406="LIBSETS_DROP_MECHANIC_MONSTER_NAME",", dropMechanicNames={" &amp; IF(W406&lt;&gt;"","['en']='"&amp;W406&amp;"'","") &amp; IF(X406&lt;&gt;"",", ['de']='" &amp; X406&amp;"'","") &amp; "}",""),""))&amp;"},","")</f>
        <v>, setType=LIBSETS_SETTYPE_TRIAL},</v>
      </c>
      <c r="AW406" s="25" t="str">
        <f>IF(I406&lt;&gt;"Not in the game (anymore)",IF(C406&lt;&gt;"",CONCATENATE(" --",C406," / ",B406,"   [",IF(S406&lt;&gt;"",S406,""),IF(Z406&lt;&gt;"",", "&amp;Z406,""),IF(AE406&lt;&gt;"",", "&amp;AE406,""),IF(AI406&lt;&gt;"",", "&amp;AI406,""),IF(AM406&lt;&gt;"",", "&amp;AM406,""),IF(AQ406&lt;&gt;"",", "&amp;AQ406,""),"]")),"")</f>
        <v xml:space="preserve"> --Timeless Blessing / Zeitloser Segen   [Asylum Sanctorium]</v>
      </c>
    </row>
    <row r="407" spans="1:49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>A407</f>
        <v>388</v>
      </c>
      <c r="J407" s="8" t="s">
        <v>4254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 t="str">
        <f>VLOOKUP(R407,'ESO zone constants'!$L$2:$O$9999,4,FALSE)</f>
        <v>DLC_SUMMERSET</v>
      </c>
      <c r="U407" s="3" t="str">
        <f>VLOOKUP(T407,'LibSets constants'!$B$2:$C$999,2,FALSE)</f>
        <v>Summerset</v>
      </c>
      <c r="W407"/>
      <c r="X407"/>
      <c r="Y407" s="3" t="str">
        <f>IF(J407&lt;&gt;"LIBSETS_SETTYPE_BATTLEGROUND",IF(J407&lt;&gt;"LIBSETS_SETTYPE_SPECIAL",IF(Z407&lt;&gt;"",VLOOKUP(Z407,'ESO zone constants'!$E$2:$L$4999,8,FALSE),""),""),"")</f>
        <v/>
      </c>
      <c r="AA407"/>
      <c r="AB407"/>
      <c r="AC407"/>
      <c r="AD407" s="3" t="str">
        <f>IF(J407&lt;&gt;"LIBSETS_SETTYPE_BATTLEGROUND",IF(J407&lt;&gt;"LIBSETS_SETTYPE_SPECIAL",IF(AE407&lt;&gt;"",VLOOKUP(AE407,'ESO zone constants'!$E$2:$L$4999,8,FALSE),""),""),"")</f>
        <v/>
      </c>
      <c r="AH407" s="3" t="str">
        <f>IF(J407&lt;&gt;"LIBSETS_SETTYPE_BATTLEGROUND",IF(J407&lt;&gt;"LIBSETS_SETTYPE_SPECIAL",IF(AI407&lt;&gt;"",VLOOKUP(AI407,'ESO zone constants'!$E$2:$L$4999,8,FALSE),""),""),"")</f>
        <v/>
      </c>
      <c r="AL407" s="3" t="str">
        <f>IF(J407&lt;&gt;"LIBSETS_SETTYPE_BATTLEGROUND",IF(J407&lt;&gt;"LIBSETS_SETTYPE_SPECIAL",IF(AM407&lt;&gt;"",VLOOKUP(AM407,'ESO zone constants'!$E$2:$L$4999,8,FALSE),""),""),"")</f>
        <v/>
      </c>
      <c r="AP407" s="3" t="str">
        <f>IF(J407&lt;&gt;"LIBSETS_SETTYPE_BATTLEGROUND",IF(J407&lt;&gt;"LIBSETS_SETTYPE_SPECIAL",IF(AQ407&lt;&gt;"",VLOOKUP(AQ407,'ESO zone constants'!$E$2:$L$4999,8,FALSE),""),""),"")</f>
        <v/>
      </c>
      <c r="AT407" s="25" t="str">
        <f>IF(A407="???","--","")&amp;IF(I407&lt;&gt;"Not in the game (anymore)",IF(A407&lt;&gt;"",CONCATENATE("[",A407,"]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dlcId=",IF(T407&lt;&gt;"",T407,"DLC_BASE_GAME")),""),"")</f>
        <v>[388] = {wayshrines={-1,-1,-1,}, dlcId=DLC_SUMMERSET</v>
      </c>
      <c r="AU407" s="25" t="str">
        <f>IF(I407&lt;&gt;"Not in the game (anymore)",IF(A407&lt;&gt;"",IF(R407&lt;&gt;"",CONCATENATE(", zoneIds={",R407),"")&amp;IF(Y407&lt;&gt;"",CONCATENATE(",",Y407),"")&amp;IF(AD407&lt;&gt;"",CONCATENATE(",",AD407),"")&amp;IF(AH407&lt;&gt;"",CONCATENATE(",",AH407),"")&amp;IF(AL407&lt;&gt;"",CONCATENATE(",",AL407),"")&amp;IF(AP407&lt;&gt;"",CONCATENATE(",",AP407),"")&amp;IF(R407&lt;&gt;"",CONCATENATE("}",""),"")&amp;IF(OR(L407="true",L407="false",L407&lt;&gt;""), CONCATENATE(", veteran=", L407), ""),""),"")</f>
        <v>, zoneIds={1051}, veteran=false</v>
      </c>
      <c r="AV407" s="25" t="str">
        <f>IF(I407&lt;&gt;"Not in the game (anymore)",IF(A407&lt;&gt;"",", setType="&amp;J407,"")&amp;IF(M407="true",", multiTrialSet=true","")&amp;IF(I407&lt;&gt;"Not in the game (anymore)",IF(V407&lt;&gt;"",", dropMechanic="&amp;V407&amp;IF(V407="LIBSETS_DROP_MECHANIC_MONSTER_NAME",", dropMechanicNames={" &amp; IF(W407&lt;&gt;"","['en']='"&amp;W407&amp;"'","") &amp; IF(X407&lt;&gt;"",", ['de']='" &amp; X407&amp;"'","") &amp; "}",""),""))&amp;"},","")</f>
        <v>, setType=LIBSETS_SETTYPE_TRIAL},</v>
      </c>
      <c r="AW407" s="25" t="str">
        <f>IF(I407&lt;&gt;"Not in the game (anymore)",IF(C407&lt;&gt;"",CONCATENATE(" --",C407," / ",B407,"   [",IF(S407&lt;&gt;"",S407,""),IF(Z407&lt;&gt;"",", "&amp;Z407,""),IF(AE407&lt;&gt;"",", "&amp;AE407,""),IF(AI407&lt;&gt;"",", "&amp;AI407,""),IF(AM407&lt;&gt;"",", "&amp;AM407,""),IF(AQ407&lt;&gt;"",", "&amp;AQ407,""),"]")),"")</f>
        <v xml:space="preserve"> --Aegis of Galenwe / Ägis von Galenwe   [Cloudrest]</v>
      </c>
    </row>
    <row r="408" spans="1:49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>A408</f>
        <v>389</v>
      </c>
      <c r="J408" s="8" t="s">
        <v>4254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 t="str">
        <f>VLOOKUP(R408,'ESO zone constants'!$L$2:$O$9999,4,FALSE)</f>
        <v>DLC_SUMMERSET</v>
      </c>
      <c r="U408" s="3" t="str">
        <f>VLOOKUP(T408,'LibSets constants'!$B$2:$C$999,2,FALSE)</f>
        <v>Summerset</v>
      </c>
      <c r="W408"/>
      <c r="X408"/>
      <c r="Y408" s="3" t="str">
        <f>IF(J408&lt;&gt;"LIBSETS_SETTYPE_BATTLEGROUND",IF(J408&lt;&gt;"LIBSETS_SETTYPE_SPECIAL",IF(Z408&lt;&gt;"",VLOOKUP(Z408,'ESO zone constants'!$E$2:$L$4999,8,FALSE),""),""),"")</f>
        <v/>
      </c>
      <c r="AA408"/>
      <c r="AB408"/>
      <c r="AC408"/>
      <c r="AD408" s="3" t="str">
        <f>IF(J408&lt;&gt;"LIBSETS_SETTYPE_BATTLEGROUND",IF(J408&lt;&gt;"LIBSETS_SETTYPE_SPECIAL",IF(AE408&lt;&gt;"",VLOOKUP(AE408,'ESO zone constants'!$E$2:$L$4999,8,FALSE),""),""),"")</f>
        <v/>
      </c>
      <c r="AH408" s="3" t="str">
        <f>IF(J408&lt;&gt;"LIBSETS_SETTYPE_BATTLEGROUND",IF(J408&lt;&gt;"LIBSETS_SETTYPE_SPECIAL",IF(AI408&lt;&gt;"",VLOOKUP(AI408,'ESO zone constants'!$E$2:$L$4999,8,FALSE),""),""),"")</f>
        <v/>
      </c>
      <c r="AL408" s="3" t="str">
        <f>IF(J408&lt;&gt;"LIBSETS_SETTYPE_BATTLEGROUND",IF(J408&lt;&gt;"LIBSETS_SETTYPE_SPECIAL",IF(AM408&lt;&gt;"",VLOOKUP(AM408,'ESO zone constants'!$E$2:$L$4999,8,FALSE),""),""),"")</f>
        <v/>
      </c>
      <c r="AP408" s="3" t="str">
        <f>IF(J408&lt;&gt;"LIBSETS_SETTYPE_BATTLEGROUND",IF(J408&lt;&gt;"LIBSETS_SETTYPE_SPECIAL",IF(AQ408&lt;&gt;"",VLOOKUP(AQ408,'ESO zone constants'!$E$2:$L$4999,8,FALSE),""),""),"")</f>
        <v/>
      </c>
      <c r="AT408" s="25" t="str">
        <f>IF(A408="???","--","")&amp;IF(I408&lt;&gt;"Not in the game (anymore)",IF(A408&lt;&gt;"",CONCATENATE("[",A408,"]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dlcId=",IF(T408&lt;&gt;"",T408,"DLC_BASE_GAME")),""),"")</f>
        <v>[389] = {wayshrines={-1,-1,-1,}, dlcId=DLC_SUMMERSET</v>
      </c>
      <c r="AU408" s="25" t="str">
        <f>IF(I408&lt;&gt;"Not in the game (anymore)",IF(A408&lt;&gt;"",IF(R408&lt;&gt;"",CONCATENATE(", zoneIds={",R408),"")&amp;IF(Y408&lt;&gt;"",CONCATENATE(",",Y408),"")&amp;IF(AD408&lt;&gt;"",CONCATENATE(",",AD408),"")&amp;IF(AH408&lt;&gt;"",CONCATENATE(",",AH408),"")&amp;IF(AL408&lt;&gt;"",CONCATENATE(",",AL408),"")&amp;IF(AP408&lt;&gt;"",CONCATENATE(",",AP408),"")&amp;IF(R408&lt;&gt;"",CONCATENATE("}",""),"")&amp;IF(OR(L408="true",L408="false",L408&lt;&gt;""), CONCATENATE(", veteran=", L408), ""),""),"")</f>
        <v>, zoneIds={1051}, veteran=false</v>
      </c>
      <c r="AV408" s="25" t="str">
        <f>IF(I408&lt;&gt;"Not in the game (anymore)",IF(A408&lt;&gt;"",", setType="&amp;J408,"")&amp;IF(M408="true",", multiTrialSet=true","")&amp;IF(I408&lt;&gt;"Not in the game (anymore)",IF(V408&lt;&gt;"",", dropMechanic="&amp;V408&amp;IF(V408="LIBSETS_DROP_MECHANIC_MONSTER_NAME",", dropMechanicNames={" &amp; IF(W408&lt;&gt;"","['en']='"&amp;W408&amp;"'","") &amp; IF(X408&lt;&gt;"",", ['de']='" &amp; X408&amp;"'","") &amp; "}",""),""))&amp;"},","")</f>
        <v>, setType=LIBSETS_SETTYPE_TRIAL},</v>
      </c>
      <c r="AW408" s="25" t="str">
        <f>IF(I408&lt;&gt;"Not in the game (anymore)",IF(C408&lt;&gt;"",CONCATENATE(" --",C408," / ",B408,"   [",IF(S408&lt;&gt;"",S408,""),IF(Z408&lt;&gt;"",", "&amp;Z408,""),IF(AE408&lt;&gt;"",", "&amp;AE408,""),IF(AI408&lt;&gt;"",", "&amp;AI408,""),IF(AM408&lt;&gt;"",", "&amp;AM408,""),IF(AQ408&lt;&gt;"",", "&amp;AQ408,""),"]")),"")</f>
        <v xml:space="preserve"> --Arms of Relequen / Waffen von Relequen   [Cloudrest]</v>
      </c>
    </row>
    <row r="409" spans="1:49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>A409</f>
        <v>390</v>
      </c>
      <c r="J409" s="8" t="s">
        <v>4254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 t="str">
        <f>VLOOKUP(R409,'ESO zone constants'!$L$2:$O$9999,4,FALSE)</f>
        <v>DLC_SUMMERSET</v>
      </c>
      <c r="U409" s="3" t="str">
        <f>VLOOKUP(T409,'LibSets constants'!$B$2:$C$999,2,FALSE)</f>
        <v>Summerset</v>
      </c>
      <c r="W409"/>
      <c r="X409"/>
      <c r="Y409" s="3" t="str">
        <f>IF(J409&lt;&gt;"LIBSETS_SETTYPE_BATTLEGROUND",IF(J409&lt;&gt;"LIBSETS_SETTYPE_SPECIAL",IF(Z409&lt;&gt;"",VLOOKUP(Z409,'ESO zone constants'!$E$2:$L$4999,8,FALSE),""),""),"")</f>
        <v/>
      </c>
      <c r="AA409"/>
      <c r="AB409"/>
      <c r="AC409"/>
      <c r="AD409" s="3" t="str">
        <f>IF(J409&lt;&gt;"LIBSETS_SETTYPE_BATTLEGROUND",IF(J409&lt;&gt;"LIBSETS_SETTYPE_SPECIAL",IF(AE409&lt;&gt;"",VLOOKUP(AE409,'ESO zone constants'!$E$2:$L$4999,8,FALSE),""),""),"")</f>
        <v/>
      </c>
      <c r="AH409" s="3" t="str">
        <f>IF(J409&lt;&gt;"LIBSETS_SETTYPE_BATTLEGROUND",IF(J409&lt;&gt;"LIBSETS_SETTYPE_SPECIAL",IF(AI409&lt;&gt;"",VLOOKUP(AI409,'ESO zone constants'!$E$2:$L$4999,8,FALSE),""),""),"")</f>
        <v/>
      </c>
      <c r="AL409" s="3" t="str">
        <f>IF(J409&lt;&gt;"LIBSETS_SETTYPE_BATTLEGROUND",IF(J409&lt;&gt;"LIBSETS_SETTYPE_SPECIAL",IF(AM409&lt;&gt;"",VLOOKUP(AM409,'ESO zone constants'!$E$2:$L$4999,8,FALSE),""),""),"")</f>
        <v/>
      </c>
      <c r="AP409" s="3" t="str">
        <f>IF(J409&lt;&gt;"LIBSETS_SETTYPE_BATTLEGROUND",IF(J409&lt;&gt;"LIBSETS_SETTYPE_SPECIAL",IF(AQ409&lt;&gt;"",VLOOKUP(AQ409,'ESO zone constants'!$E$2:$L$4999,8,FALSE),""),""),"")</f>
        <v/>
      </c>
      <c r="AT409" s="25" t="str">
        <f>IF(A409="???","--","")&amp;IF(I409&lt;&gt;"Not in the game (anymore)",IF(A409&lt;&gt;"",CONCATENATE("[",A409,"]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dlcId=",IF(T409&lt;&gt;"",T409,"DLC_BASE_GAME")),""),"")</f>
        <v>[390] = {wayshrines={-1,-1,-1,}, dlcId=DLC_SUMMERSET</v>
      </c>
      <c r="AU409" s="25" t="str">
        <f>IF(I409&lt;&gt;"Not in the game (anymore)",IF(A409&lt;&gt;"",IF(R409&lt;&gt;"",CONCATENATE(", zoneIds={",R409),"")&amp;IF(Y409&lt;&gt;"",CONCATENATE(",",Y409),"")&amp;IF(AD409&lt;&gt;"",CONCATENATE(",",AD409),"")&amp;IF(AH409&lt;&gt;"",CONCATENATE(",",AH409),"")&amp;IF(AL409&lt;&gt;"",CONCATENATE(",",AL409),"")&amp;IF(AP409&lt;&gt;"",CONCATENATE(",",AP409),"")&amp;IF(R409&lt;&gt;"",CONCATENATE("}",""),"")&amp;IF(OR(L409="true",L409="false",L409&lt;&gt;""), CONCATENATE(", veteran=", L409), ""),""),"")</f>
        <v>, zoneIds={1051}, veteran=false</v>
      </c>
      <c r="AV409" s="25" t="str">
        <f>IF(I409&lt;&gt;"Not in the game (anymore)",IF(A409&lt;&gt;"",", setType="&amp;J409,"")&amp;IF(M409="true",", multiTrialSet=true","")&amp;IF(I409&lt;&gt;"Not in the game (anymore)",IF(V409&lt;&gt;"",", dropMechanic="&amp;V409&amp;IF(V409="LIBSETS_DROP_MECHANIC_MONSTER_NAME",", dropMechanicNames={" &amp; IF(W409&lt;&gt;"","['en']='"&amp;W409&amp;"'","") &amp; IF(X409&lt;&gt;"",", ['de']='" &amp; X409&amp;"'","") &amp; "}",""),""))&amp;"},","")</f>
        <v>, setType=LIBSETS_SETTYPE_TRIAL},</v>
      </c>
      <c r="AW409" s="25" t="str">
        <f>IF(I409&lt;&gt;"Not in the game (anymore)",IF(C409&lt;&gt;"",CONCATENATE(" --",C409," / ",B409,"   [",IF(S409&lt;&gt;"",S409,""),IF(Z409&lt;&gt;"",", "&amp;Z409,""),IF(AE409&lt;&gt;"",", "&amp;AE409,""),IF(AI409&lt;&gt;"",", "&amp;AI409,""),IF(AM409&lt;&gt;"",", "&amp;AM409,""),IF(AQ409&lt;&gt;"",", "&amp;AQ409,""),"]")),"")</f>
        <v xml:space="preserve"> --Mantle of Siroria / Mantel von Siroria   [Cloudrest]</v>
      </c>
    </row>
    <row r="410" spans="1:49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>A410</f>
        <v>391</v>
      </c>
      <c r="J410" s="8" t="s">
        <v>4254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 t="str">
        <f>VLOOKUP(R410,'ESO zone constants'!$L$2:$O$9999,4,FALSE)</f>
        <v>DLC_SUMMERSET</v>
      </c>
      <c r="U410" s="3" t="str">
        <f>VLOOKUP(T410,'LibSets constants'!$B$2:$C$999,2,FALSE)</f>
        <v>Summerset</v>
      </c>
      <c r="W410"/>
      <c r="X410"/>
      <c r="Y410" s="3" t="str">
        <f>IF(J410&lt;&gt;"LIBSETS_SETTYPE_BATTLEGROUND",IF(J410&lt;&gt;"LIBSETS_SETTYPE_SPECIAL",IF(Z410&lt;&gt;"",VLOOKUP(Z410,'ESO zone constants'!$E$2:$L$4999,8,FALSE),""),""),"")</f>
        <v/>
      </c>
      <c r="AA410"/>
      <c r="AB410"/>
      <c r="AC410"/>
      <c r="AD410" s="3" t="str">
        <f>IF(J410&lt;&gt;"LIBSETS_SETTYPE_BATTLEGROUND",IF(J410&lt;&gt;"LIBSETS_SETTYPE_SPECIAL",IF(AE410&lt;&gt;"",VLOOKUP(AE410,'ESO zone constants'!$E$2:$L$4999,8,FALSE),""),""),"")</f>
        <v/>
      </c>
      <c r="AH410" s="3" t="str">
        <f>IF(J410&lt;&gt;"LIBSETS_SETTYPE_BATTLEGROUND",IF(J410&lt;&gt;"LIBSETS_SETTYPE_SPECIAL",IF(AI410&lt;&gt;"",VLOOKUP(AI410,'ESO zone constants'!$E$2:$L$4999,8,FALSE),""),""),"")</f>
        <v/>
      </c>
      <c r="AL410" s="3" t="str">
        <f>IF(J410&lt;&gt;"LIBSETS_SETTYPE_BATTLEGROUND",IF(J410&lt;&gt;"LIBSETS_SETTYPE_SPECIAL",IF(AM410&lt;&gt;"",VLOOKUP(AM410,'ESO zone constants'!$E$2:$L$4999,8,FALSE),""),""),"")</f>
        <v/>
      </c>
      <c r="AP410" s="3" t="str">
        <f>IF(J410&lt;&gt;"LIBSETS_SETTYPE_BATTLEGROUND",IF(J410&lt;&gt;"LIBSETS_SETTYPE_SPECIAL",IF(AQ410&lt;&gt;"",VLOOKUP(AQ410,'ESO zone constants'!$E$2:$L$4999,8,FALSE),""),""),"")</f>
        <v/>
      </c>
      <c r="AT410" s="25" t="str">
        <f>IF(A410="???","--","")&amp;IF(I410&lt;&gt;"Not in the game (anymore)",IF(A410&lt;&gt;"",CONCATENATE("[",A410,"]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dlcId=",IF(T410&lt;&gt;"",T410,"DLC_BASE_GAME")),""),"")</f>
        <v>[391] = {wayshrines={-1,-1,-1,}, dlcId=DLC_SUMMERSET</v>
      </c>
      <c r="AU410" s="25" t="str">
        <f>IF(I410&lt;&gt;"Not in the game (anymore)",IF(A410&lt;&gt;"",IF(R410&lt;&gt;"",CONCATENATE(", zoneIds={",R410),"")&amp;IF(Y410&lt;&gt;"",CONCATENATE(",",Y410),"")&amp;IF(AD410&lt;&gt;"",CONCATENATE(",",AD410),"")&amp;IF(AH410&lt;&gt;"",CONCATENATE(",",AH410),"")&amp;IF(AL410&lt;&gt;"",CONCATENATE(",",AL410),"")&amp;IF(AP410&lt;&gt;"",CONCATENATE(",",AP410),"")&amp;IF(R410&lt;&gt;"",CONCATENATE("}",""),"")&amp;IF(OR(L410="true",L410="false",L410&lt;&gt;""), CONCATENATE(", veteran=", L410), ""),""),"")</f>
        <v>, zoneIds={1051}, veteran=false</v>
      </c>
      <c r="AV410" s="25" t="str">
        <f>IF(I410&lt;&gt;"Not in the game (anymore)",IF(A410&lt;&gt;"",", setType="&amp;J410,"")&amp;IF(M410="true",", multiTrialSet=true","")&amp;IF(I410&lt;&gt;"Not in the game (anymore)",IF(V410&lt;&gt;"",", dropMechanic="&amp;V410&amp;IF(V410="LIBSETS_DROP_MECHANIC_MONSTER_NAME",", dropMechanicNames={" &amp; IF(W410&lt;&gt;"","['en']='"&amp;W410&amp;"'","") &amp; IF(X410&lt;&gt;"",", ['de']='" &amp; X410&amp;"'","") &amp; "}",""),""))&amp;"},","")</f>
        <v>, setType=LIBSETS_SETTYPE_TRIAL},</v>
      </c>
      <c r="AW410" s="25" t="str">
        <f>IF(I410&lt;&gt;"Not in the game (anymore)",IF(C410&lt;&gt;"",CONCATENATE(" --",C410," / ",B410,"   [",IF(S410&lt;&gt;"",S410,""),IF(Z410&lt;&gt;"",", "&amp;Z410,""),IF(AE410&lt;&gt;"",", "&amp;AE410,""),IF(AI410&lt;&gt;"",", "&amp;AI410,""),IF(AM410&lt;&gt;"",", "&amp;AM410,""),IF(AQ410&lt;&gt;"",", "&amp;AQ410,""),"]")),"")</f>
        <v xml:space="preserve"> --Vestment of Olorime / Gewandung von Olorime   [Cloudrest]</v>
      </c>
    </row>
    <row r="411" spans="1:49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>A411</f>
        <v>392</v>
      </c>
      <c r="J411" s="8" t="s">
        <v>4254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 t="str">
        <f>VLOOKUP(R411,'ESO zone constants'!$L$2:$O$9999,4,FALSE)</f>
        <v>DLC_SUMMERSET</v>
      </c>
      <c r="U411" s="3" t="str">
        <f>VLOOKUP(T411,'LibSets constants'!$B$2:$C$999,2,FALSE)</f>
        <v>Summerset</v>
      </c>
      <c r="W411"/>
      <c r="X411"/>
      <c r="Y411" s="3" t="str">
        <f>IF(J411&lt;&gt;"LIBSETS_SETTYPE_BATTLEGROUND",IF(J411&lt;&gt;"LIBSETS_SETTYPE_SPECIAL",IF(Z411&lt;&gt;"",VLOOKUP(Z411,'ESO zone constants'!$E$2:$L$4999,8,FALSE),""),""),"")</f>
        <v/>
      </c>
      <c r="AA411"/>
      <c r="AB411"/>
      <c r="AC411"/>
      <c r="AD411" s="3" t="str">
        <f>IF(J411&lt;&gt;"LIBSETS_SETTYPE_BATTLEGROUND",IF(J411&lt;&gt;"LIBSETS_SETTYPE_SPECIAL",IF(AE411&lt;&gt;"",VLOOKUP(AE411,'ESO zone constants'!$E$2:$L$4999,8,FALSE),""),""),"")</f>
        <v/>
      </c>
      <c r="AH411" s="3" t="str">
        <f>IF(J411&lt;&gt;"LIBSETS_SETTYPE_BATTLEGROUND",IF(J411&lt;&gt;"LIBSETS_SETTYPE_SPECIAL",IF(AI411&lt;&gt;"",VLOOKUP(AI411,'ESO zone constants'!$E$2:$L$4999,8,FALSE),""),""),"")</f>
        <v/>
      </c>
      <c r="AL411" s="3" t="str">
        <f>IF(J411&lt;&gt;"LIBSETS_SETTYPE_BATTLEGROUND",IF(J411&lt;&gt;"LIBSETS_SETTYPE_SPECIAL",IF(AM411&lt;&gt;"",VLOOKUP(AM411,'ESO zone constants'!$E$2:$L$4999,8,FALSE),""),""),"")</f>
        <v/>
      </c>
      <c r="AP411" s="3" t="str">
        <f>IF(J411&lt;&gt;"LIBSETS_SETTYPE_BATTLEGROUND",IF(J411&lt;&gt;"LIBSETS_SETTYPE_SPECIAL",IF(AQ411&lt;&gt;"",VLOOKUP(AQ411,'ESO zone constants'!$E$2:$L$4999,8,FALSE),""),""),"")</f>
        <v/>
      </c>
      <c r="AT411" s="25" t="str">
        <f>IF(A411="???","--","")&amp;IF(I411&lt;&gt;"Not in the game (anymore)",IF(A411&lt;&gt;"",CONCATENATE("[",A411,"]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dlcId=",IF(T411&lt;&gt;"",T411,"DLC_BASE_GAME")),""),"")</f>
        <v>[392] = {wayshrines={-1,-1,-1,}, dlcId=DLC_SUMMERSET</v>
      </c>
      <c r="AU411" s="25" t="str">
        <f>IF(I411&lt;&gt;"Not in the game (anymore)",IF(A411&lt;&gt;"",IF(R411&lt;&gt;"",CONCATENATE(", zoneIds={",R411),"")&amp;IF(Y411&lt;&gt;"",CONCATENATE(",",Y411),"")&amp;IF(AD411&lt;&gt;"",CONCATENATE(",",AD411),"")&amp;IF(AH411&lt;&gt;"",CONCATENATE(",",AH411),"")&amp;IF(AL411&lt;&gt;"",CONCATENATE(",",AL411),"")&amp;IF(AP411&lt;&gt;"",CONCATENATE(",",AP411),"")&amp;IF(R411&lt;&gt;"",CONCATENATE("}",""),"")&amp;IF(OR(L411="true",L411="false",L411&lt;&gt;""), CONCATENATE(", veteran=", L411), ""),""),"")</f>
        <v>, zoneIds={1051}, veteran=true</v>
      </c>
      <c r="AV411" s="25" t="str">
        <f>IF(I411&lt;&gt;"Not in the game (anymore)",IF(A411&lt;&gt;"",", setType="&amp;J411,"")&amp;IF(M411="true",", multiTrialSet=true","")&amp;IF(I411&lt;&gt;"Not in the game (anymore)",IF(V411&lt;&gt;"",", dropMechanic="&amp;V411&amp;IF(V411="LIBSETS_DROP_MECHANIC_MONSTER_NAME",", dropMechanicNames={" &amp; IF(W411&lt;&gt;"","['en']='"&amp;W411&amp;"'","") &amp; IF(X411&lt;&gt;"",", ['de']='" &amp; X411&amp;"'","") &amp; "}",""),""))&amp;"},","")</f>
        <v>, setType=LIBSETS_SETTYPE_TRIAL},</v>
      </c>
      <c r="AW411" s="25" t="str">
        <f>IF(I411&lt;&gt;"Not in the game (anymore)",IF(C411&lt;&gt;"",CONCATENATE(" --",C411," / ",B411,"   [",IF(S411&lt;&gt;"",S411,""),IF(Z411&lt;&gt;"",", "&amp;Z411,""),IF(AE411&lt;&gt;"",", "&amp;AE411,""),IF(AI411&lt;&gt;"",", "&amp;AI411,""),IF(AM411&lt;&gt;"",", "&amp;AM411,""),IF(AQ411&lt;&gt;"",", "&amp;AQ411,""),"]")),"")</f>
        <v xml:space="preserve"> --Perfect Aegis of Galenwe / Perfekte Ägis von Galenwe   [Cloudrest]</v>
      </c>
    </row>
    <row r="412" spans="1:49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>A412</f>
        <v>393</v>
      </c>
      <c r="J412" s="8" t="s">
        <v>4254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 t="str">
        <f>VLOOKUP(R412,'ESO zone constants'!$L$2:$O$9999,4,FALSE)</f>
        <v>DLC_SUMMERSET</v>
      </c>
      <c r="U412" s="3" t="str">
        <f>VLOOKUP(T412,'LibSets constants'!$B$2:$C$999,2,FALSE)</f>
        <v>Summerset</v>
      </c>
      <c r="W412"/>
      <c r="X412"/>
      <c r="Y412" s="3" t="str">
        <f>IF(J412&lt;&gt;"LIBSETS_SETTYPE_BATTLEGROUND",IF(J412&lt;&gt;"LIBSETS_SETTYPE_SPECIAL",IF(Z412&lt;&gt;"",VLOOKUP(Z412,'ESO zone constants'!$E$2:$L$4999,8,FALSE),""),""),"")</f>
        <v/>
      </c>
      <c r="AA412"/>
      <c r="AB412"/>
      <c r="AC412"/>
      <c r="AD412" s="3" t="str">
        <f>IF(J412&lt;&gt;"LIBSETS_SETTYPE_BATTLEGROUND",IF(J412&lt;&gt;"LIBSETS_SETTYPE_SPECIAL",IF(AE412&lt;&gt;"",VLOOKUP(AE412,'ESO zone constants'!$E$2:$L$4999,8,FALSE),""),""),"")</f>
        <v/>
      </c>
      <c r="AH412" s="3" t="str">
        <f>IF(J412&lt;&gt;"LIBSETS_SETTYPE_BATTLEGROUND",IF(J412&lt;&gt;"LIBSETS_SETTYPE_SPECIAL",IF(AI412&lt;&gt;"",VLOOKUP(AI412,'ESO zone constants'!$E$2:$L$4999,8,FALSE),""),""),"")</f>
        <v/>
      </c>
      <c r="AL412" s="3" t="str">
        <f>IF(J412&lt;&gt;"LIBSETS_SETTYPE_BATTLEGROUND",IF(J412&lt;&gt;"LIBSETS_SETTYPE_SPECIAL",IF(AM412&lt;&gt;"",VLOOKUP(AM412,'ESO zone constants'!$E$2:$L$4999,8,FALSE),""),""),"")</f>
        <v/>
      </c>
      <c r="AP412" s="3" t="str">
        <f>IF(J412&lt;&gt;"LIBSETS_SETTYPE_BATTLEGROUND",IF(J412&lt;&gt;"LIBSETS_SETTYPE_SPECIAL",IF(AQ412&lt;&gt;"",VLOOKUP(AQ412,'ESO zone constants'!$E$2:$L$4999,8,FALSE),""),""),"")</f>
        <v/>
      </c>
      <c r="AT412" s="25" t="str">
        <f>IF(A412="???","--","")&amp;IF(I412&lt;&gt;"Not in the game (anymore)",IF(A412&lt;&gt;"",CONCATENATE("[",A412,"]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dlcId=",IF(T412&lt;&gt;"",T412,"DLC_BASE_GAME")),""),"")</f>
        <v>[393] = {wayshrines={-1,-1,-1,}, dlcId=DLC_SUMMERSET</v>
      </c>
      <c r="AU412" s="25" t="str">
        <f>IF(I412&lt;&gt;"Not in the game (anymore)",IF(A412&lt;&gt;"",IF(R412&lt;&gt;"",CONCATENATE(", zoneIds={",R412),"")&amp;IF(Y412&lt;&gt;"",CONCATENATE(",",Y412),"")&amp;IF(AD412&lt;&gt;"",CONCATENATE(",",AD412),"")&amp;IF(AH412&lt;&gt;"",CONCATENATE(",",AH412),"")&amp;IF(AL412&lt;&gt;"",CONCATENATE(",",AL412),"")&amp;IF(AP412&lt;&gt;"",CONCATENATE(",",AP412),"")&amp;IF(R412&lt;&gt;"",CONCATENATE("}",""),"")&amp;IF(OR(L412="true",L412="false",L412&lt;&gt;""), CONCATENATE(", veteran=", L412), ""),""),"")</f>
        <v>, zoneIds={1051}, veteran=true</v>
      </c>
      <c r="AV412" s="25" t="str">
        <f>IF(I412&lt;&gt;"Not in the game (anymore)",IF(A412&lt;&gt;"",", setType="&amp;J412,"")&amp;IF(M412="true",", multiTrialSet=true","")&amp;IF(I412&lt;&gt;"Not in the game (anymore)",IF(V412&lt;&gt;"",", dropMechanic="&amp;V412&amp;IF(V412="LIBSETS_DROP_MECHANIC_MONSTER_NAME",", dropMechanicNames={" &amp; IF(W412&lt;&gt;"","['en']='"&amp;W412&amp;"'","") &amp; IF(X412&lt;&gt;"",", ['de']='" &amp; X412&amp;"'","") &amp; "}",""),""))&amp;"},","")</f>
        <v>, setType=LIBSETS_SETTYPE_TRIAL},</v>
      </c>
      <c r="AW412" s="25" t="str">
        <f>IF(I412&lt;&gt;"Not in the game (anymore)",IF(C412&lt;&gt;"",CONCATENATE(" --",C412," / ",B412,"   [",IF(S412&lt;&gt;"",S412,""),IF(Z412&lt;&gt;"",", "&amp;Z412,""),IF(AE412&lt;&gt;"",", "&amp;AE412,""),IF(AI412&lt;&gt;"",", "&amp;AI412,""),IF(AM412&lt;&gt;"",", "&amp;AM412,""),IF(AQ412&lt;&gt;"",", "&amp;AQ412,""),"]")),"")</f>
        <v xml:space="preserve"> --Perfect Arms of Relequen / Perfekte Waffen von Relequen   [Cloudrest]</v>
      </c>
    </row>
    <row r="413" spans="1:49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>A413</f>
        <v>394</v>
      </c>
      <c r="J413" s="8" t="s">
        <v>4254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 t="str">
        <f>VLOOKUP(R413,'ESO zone constants'!$L$2:$O$9999,4,FALSE)</f>
        <v>DLC_SUMMERSET</v>
      </c>
      <c r="U413" s="3" t="str">
        <f>VLOOKUP(T413,'LibSets constants'!$B$2:$C$999,2,FALSE)</f>
        <v>Summerset</v>
      </c>
      <c r="W413"/>
      <c r="X413"/>
      <c r="Y413" s="3" t="str">
        <f>IF(J413&lt;&gt;"LIBSETS_SETTYPE_BATTLEGROUND",IF(J413&lt;&gt;"LIBSETS_SETTYPE_SPECIAL",IF(Z413&lt;&gt;"",VLOOKUP(Z413,'ESO zone constants'!$E$2:$L$4999,8,FALSE),""),""),"")</f>
        <v/>
      </c>
      <c r="AA413"/>
      <c r="AB413"/>
      <c r="AC413"/>
      <c r="AD413" s="3" t="str">
        <f>IF(J413&lt;&gt;"LIBSETS_SETTYPE_BATTLEGROUND",IF(J413&lt;&gt;"LIBSETS_SETTYPE_SPECIAL",IF(AE413&lt;&gt;"",VLOOKUP(AE413,'ESO zone constants'!$E$2:$L$4999,8,FALSE),""),""),"")</f>
        <v/>
      </c>
      <c r="AH413" s="3" t="str">
        <f>IF(J413&lt;&gt;"LIBSETS_SETTYPE_BATTLEGROUND",IF(J413&lt;&gt;"LIBSETS_SETTYPE_SPECIAL",IF(AI413&lt;&gt;"",VLOOKUP(AI413,'ESO zone constants'!$E$2:$L$4999,8,FALSE),""),""),"")</f>
        <v/>
      </c>
      <c r="AL413" s="3" t="str">
        <f>IF(J413&lt;&gt;"LIBSETS_SETTYPE_BATTLEGROUND",IF(J413&lt;&gt;"LIBSETS_SETTYPE_SPECIAL",IF(AM413&lt;&gt;"",VLOOKUP(AM413,'ESO zone constants'!$E$2:$L$4999,8,FALSE),""),""),"")</f>
        <v/>
      </c>
      <c r="AP413" s="3" t="str">
        <f>IF(J413&lt;&gt;"LIBSETS_SETTYPE_BATTLEGROUND",IF(J413&lt;&gt;"LIBSETS_SETTYPE_SPECIAL",IF(AQ413&lt;&gt;"",VLOOKUP(AQ413,'ESO zone constants'!$E$2:$L$4999,8,FALSE),""),""),"")</f>
        <v/>
      </c>
      <c r="AT413" s="25" t="str">
        <f>IF(A413="???","--","")&amp;IF(I413&lt;&gt;"Not in the game (anymore)",IF(A413&lt;&gt;"",CONCATENATE("[",A413,"]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dlcId=",IF(T413&lt;&gt;"",T413,"DLC_BASE_GAME")),""),"")</f>
        <v>[394] = {wayshrines={-1,-1,-1,}, dlcId=DLC_SUMMERSET</v>
      </c>
      <c r="AU413" s="25" t="str">
        <f>IF(I413&lt;&gt;"Not in the game (anymore)",IF(A413&lt;&gt;"",IF(R413&lt;&gt;"",CONCATENATE(", zoneIds={",R413),"")&amp;IF(Y413&lt;&gt;"",CONCATENATE(",",Y413),"")&amp;IF(AD413&lt;&gt;"",CONCATENATE(",",AD413),"")&amp;IF(AH413&lt;&gt;"",CONCATENATE(",",AH413),"")&amp;IF(AL413&lt;&gt;"",CONCATENATE(",",AL413),"")&amp;IF(AP413&lt;&gt;"",CONCATENATE(",",AP413),"")&amp;IF(R413&lt;&gt;"",CONCATENATE("}",""),"")&amp;IF(OR(L413="true",L413="false",L413&lt;&gt;""), CONCATENATE(", veteran=", L413), ""),""),"")</f>
        <v>, zoneIds={1051}, veteran=true</v>
      </c>
      <c r="AV413" s="25" t="str">
        <f>IF(I413&lt;&gt;"Not in the game (anymore)",IF(A413&lt;&gt;"",", setType="&amp;J413,"")&amp;IF(M413="true",", multiTrialSet=true","")&amp;IF(I413&lt;&gt;"Not in the game (anymore)",IF(V413&lt;&gt;"",", dropMechanic="&amp;V413&amp;IF(V413="LIBSETS_DROP_MECHANIC_MONSTER_NAME",", dropMechanicNames={" &amp; IF(W413&lt;&gt;"","['en']='"&amp;W413&amp;"'","") &amp; IF(X413&lt;&gt;"",", ['de']='" &amp; X413&amp;"'","") &amp; "}",""),""))&amp;"},","")</f>
        <v>, setType=LIBSETS_SETTYPE_TRIAL},</v>
      </c>
      <c r="AW413" s="25" t="str">
        <f>IF(I413&lt;&gt;"Not in the game (anymore)",IF(C413&lt;&gt;"",CONCATENATE(" --",C413," / ",B413,"   [",IF(S413&lt;&gt;"",S413,""),IF(Z413&lt;&gt;"",", "&amp;Z413,""),IF(AE413&lt;&gt;"",", "&amp;AE413,""),IF(AI413&lt;&gt;"",", "&amp;AI413,""),IF(AM413&lt;&gt;"",", "&amp;AM413,""),IF(AQ413&lt;&gt;"",", "&amp;AQ413,""),"]")),"")</f>
        <v xml:space="preserve"> --Perfect Mantle of Siroria / Perfekter Mantel von Siroria   [Cloudrest]</v>
      </c>
    </row>
    <row r="414" spans="1:49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>A414</f>
        <v>395</v>
      </c>
      <c r="J414" s="8" t="s">
        <v>4254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 t="str">
        <f>VLOOKUP(R414,'ESO zone constants'!$L$2:$O$9999,4,FALSE)</f>
        <v>DLC_SUMMERSET</v>
      </c>
      <c r="U414" s="3" t="str">
        <f>VLOOKUP(T414,'LibSets constants'!$B$2:$C$999,2,FALSE)</f>
        <v>Summerset</v>
      </c>
      <c r="W414"/>
      <c r="X414"/>
      <c r="Y414" s="3" t="str">
        <f>IF(J414&lt;&gt;"LIBSETS_SETTYPE_BATTLEGROUND",IF(J414&lt;&gt;"LIBSETS_SETTYPE_SPECIAL",IF(Z414&lt;&gt;"",VLOOKUP(Z414,'ESO zone constants'!$E$2:$L$4999,8,FALSE),""),""),"")</f>
        <v/>
      </c>
      <c r="AA414"/>
      <c r="AB414"/>
      <c r="AC414"/>
      <c r="AD414" s="3" t="str">
        <f>IF(J414&lt;&gt;"LIBSETS_SETTYPE_BATTLEGROUND",IF(J414&lt;&gt;"LIBSETS_SETTYPE_SPECIAL",IF(AE414&lt;&gt;"",VLOOKUP(AE414,'ESO zone constants'!$E$2:$L$4999,8,FALSE),""),""),"")</f>
        <v/>
      </c>
      <c r="AH414" s="3" t="str">
        <f>IF(J414&lt;&gt;"LIBSETS_SETTYPE_BATTLEGROUND",IF(J414&lt;&gt;"LIBSETS_SETTYPE_SPECIAL",IF(AI414&lt;&gt;"",VLOOKUP(AI414,'ESO zone constants'!$E$2:$L$4999,8,FALSE),""),""),"")</f>
        <v/>
      </c>
      <c r="AL414" s="3" t="str">
        <f>IF(J414&lt;&gt;"LIBSETS_SETTYPE_BATTLEGROUND",IF(J414&lt;&gt;"LIBSETS_SETTYPE_SPECIAL",IF(AM414&lt;&gt;"",VLOOKUP(AM414,'ESO zone constants'!$E$2:$L$4999,8,FALSE),""),""),"")</f>
        <v/>
      </c>
      <c r="AP414" s="3" t="str">
        <f>IF(J414&lt;&gt;"LIBSETS_SETTYPE_BATTLEGROUND",IF(J414&lt;&gt;"LIBSETS_SETTYPE_SPECIAL",IF(AQ414&lt;&gt;"",VLOOKUP(AQ414,'ESO zone constants'!$E$2:$L$4999,8,FALSE),""),""),"")</f>
        <v/>
      </c>
      <c r="AT414" s="25" t="str">
        <f>IF(A414="???","--","")&amp;IF(I414&lt;&gt;"Not in the game (anymore)",IF(A414&lt;&gt;"",CONCATENATE("[",A414,"]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dlcId=",IF(T414&lt;&gt;"",T414,"DLC_BASE_GAME")),""),"")</f>
        <v>[395] = {wayshrines={-1,-1,-1,}, dlcId=DLC_SUMMERSET</v>
      </c>
      <c r="AU414" s="25" t="str">
        <f>IF(I414&lt;&gt;"Not in the game (anymore)",IF(A414&lt;&gt;"",IF(R414&lt;&gt;"",CONCATENATE(", zoneIds={",R414),"")&amp;IF(Y414&lt;&gt;"",CONCATENATE(",",Y414),"")&amp;IF(AD414&lt;&gt;"",CONCATENATE(",",AD414),"")&amp;IF(AH414&lt;&gt;"",CONCATENATE(",",AH414),"")&amp;IF(AL414&lt;&gt;"",CONCATENATE(",",AL414),"")&amp;IF(AP414&lt;&gt;"",CONCATENATE(",",AP414),"")&amp;IF(R414&lt;&gt;"",CONCATENATE("}",""),"")&amp;IF(OR(L414="true",L414="false",L414&lt;&gt;""), CONCATENATE(", veteran=", L414), ""),""),"")</f>
        <v>, zoneIds={1051}, veteran=true</v>
      </c>
      <c r="AV414" s="25" t="str">
        <f>IF(I414&lt;&gt;"Not in the game (anymore)",IF(A414&lt;&gt;"",", setType="&amp;J414,"")&amp;IF(M414="true",", multiTrialSet=true","")&amp;IF(I414&lt;&gt;"Not in the game (anymore)",IF(V414&lt;&gt;"",", dropMechanic="&amp;V414&amp;IF(V414="LIBSETS_DROP_MECHANIC_MONSTER_NAME",", dropMechanicNames={" &amp; IF(W414&lt;&gt;"","['en']='"&amp;W414&amp;"'","") &amp; IF(X414&lt;&gt;"",", ['de']='" &amp; X414&amp;"'","") &amp; "}",""),""))&amp;"},","")</f>
        <v>, setType=LIBSETS_SETTYPE_TRIAL},</v>
      </c>
      <c r="AW414" s="25" t="str">
        <f>IF(I414&lt;&gt;"Not in the game (anymore)",IF(C414&lt;&gt;"",CONCATENATE(" --",C414," / ",B414,"   [",IF(S414&lt;&gt;"",S414,""),IF(Z414&lt;&gt;"",", "&amp;Z414,""),IF(AE414&lt;&gt;"",", "&amp;AE414,""),IF(AI414&lt;&gt;"",", "&amp;AI414,""),IF(AM414&lt;&gt;"",", "&amp;AM414,""),IF(AQ414&lt;&gt;"",", "&amp;AQ414,""),"]")),"")</f>
        <v xml:space="preserve"> --Perfect Vestment of Olorime / Perfekte Gewandung von Olorime   [Cloudrest]</v>
      </c>
    </row>
    <row r="415" spans="1:49" x14ac:dyDescent="0.25">
      <c r="A415" s="5">
        <v>443</v>
      </c>
      <c r="B415" t="s">
        <v>4235</v>
      </c>
      <c r="C415" t="s">
        <v>2502</v>
      </c>
      <c r="G415" s="3">
        <f>A415</f>
        <v>443</v>
      </c>
      <c r="J415" s="8" t="s">
        <v>4254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 t="str">
        <f>VLOOKUP(R415,'ESO zone constants'!$L$2:$O$9999,4,FALSE)</f>
        <v>DLC_ELSWEYR</v>
      </c>
      <c r="U415" s="3" t="str">
        <f>VLOOKUP(T415,'LibSets constants'!$B$2:$C$999,2,FALSE)</f>
        <v>Elsweyr</v>
      </c>
      <c r="W415"/>
      <c r="X415"/>
      <c r="Y415" s="3" t="str">
        <f>IF(J415&lt;&gt;"LIBSETS_SETTYPE_BATTLEGROUND",IF(J415&lt;&gt;"LIBSETS_SETTYPE_SPECIAL",IF(Z415&lt;&gt;"",VLOOKUP(Z415,'ESO zone constants'!$E$2:$L$4999,8,FALSE),""),""),"")</f>
        <v/>
      </c>
      <c r="AA415"/>
      <c r="AB415"/>
      <c r="AC415"/>
      <c r="AD415" s="3" t="str">
        <f>IF(J415&lt;&gt;"LIBSETS_SETTYPE_BATTLEGROUND",IF(J415&lt;&gt;"LIBSETS_SETTYPE_SPECIAL",IF(AE415&lt;&gt;"",VLOOKUP(AE415,'ESO zone constants'!$E$2:$L$4999,8,FALSE),""),""),"")</f>
        <v/>
      </c>
      <c r="AH415" s="3" t="str">
        <f>IF(J415&lt;&gt;"LIBSETS_SETTYPE_BATTLEGROUND",IF(J415&lt;&gt;"LIBSETS_SETTYPE_SPECIAL",IF(AI415&lt;&gt;"",VLOOKUP(AI415,'ESO zone constants'!$E$2:$L$4999,8,FALSE),""),""),"")</f>
        <v/>
      </c>
      <c r="AL415" s="3" t="str">
        <f>IF(J415&lt;&gt;"LIBSETS_SETTYPE_BATTLEGROUND",IF(J415&lt;&gt;"LIBSETS_SETTYPE_SPECIAL",IF(AM415&lt;&gt;"",VLOOKUP(AM415,'ESO zone constants'!$E$2:$L$4999,8,FALSE),""),""),"")</f>
        <v/>
      </c>
      <c r="AP415" s="3" t="str">
        <f>IF(J415&lt;&gt;"LIBSETS_SETTYPE_BATTLEGROUND",IF(J415&lt;&gt;"LIBSETS_SETTYPE_SPECIAL",IF(AQ415&lt;&gt;"",VLOOKUP(AQ415,'ESO zone constants'!$E$2:$L$4999,8,FALSE),""),""),"")</f>
        <v/>
      </c>
      <c r="AT415" s="25" t="str">
        <f>IF(A415="???","--","")&amp;IF(I415&lt;&gt;"Not in the game (anymore)",IF(A415&lt;&gt;"",CONCATENATE("[",A415,"]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dlcId=",IF(T415&lt;&gt;"",T415,"DLC_BASE_GAME")),""),"")</f>
        <v>[443] = {wayshrines={399,399,399,}, dlcId=DLC_ELSWEYR</v>
      </c>
      <c r="AU415" s="25" t="str">
        <f>IF(I415&lt;&gt;"Not in the game (anymore)",IF(A415&lt;&gt;"",IF(R415&lt;&gt;"",CONCATENATE(", zoneIds={",R415),"")&amp;IF(Y415&lt;&gt;"",CONCATENATE(",",Y415),"")&amp;IF(AD415&lt;&gt;"",CONCATENATE(",",AD415),"")&amp;IF(AH415&lt;&gt;"",CONCATENATE(",",AH415),"")&amp;IF(AL415&lt;&gt;"",CONCATENATE(",",AL415),"")&amp;IF(AP415&lt;&gt;"",CONCATENATE(",",AP415),"")&amp;IF(R415&lt;&gt;"",CONCATENATE("}",""),"")&amp;IF(OR(L415="true",L415="false",L415&lt;&gt;""), CONCATENATE(", veteran=", L415), ""),""),"")</f>
        <v>, zoneIds={1121}, veteran=false</v>
      </c>
      <c r="AV415" s="25" t="str">
        <f>IF(I415&lt;&gt;"Not in the game (anymore)",IF(A415&lt;&gt;"",", setType="&amp;J415,"")&amp;IF(M415="true",", multiTrialSet=true","")&amp;IF(I415&lt;&gt;"Not in the game (anymore)",IF(V415&lt;&gt;"",", dropMechanic="&amp;V415&amp;IF(V415="LIBSETS_DROP_MECHANIC_MONSTER_NAME",", dropMechanicNames={" &amp; IF(W415&lt;&gt;"","['en']='"&amp;W415&amp;"'","") &amp; IF(X415&lt;&gt;"",", ['de']='" &amp; X415&amp;"'","") &amp; "}",""),""))&amp;"},","")</f>
        <v>, setType=LIBSETS_SETTYPE_TRIAL},</v>
      </c>
      <c r="AW415" s="25" t="str">
        <f>IF(I415&lt;&gt;"Not in the game (anymore)",IF(C415&lt;&gt;"",CONCATENATE(" --",C415," / ",B415,"   [",IF(S415&lt;&gt;"",S415,""),IF(Z415&lt;&gt;"",", "&amp;Z415,""),IF(AE415&lt;&gt;"",", "&amp;AE415,""),IF(AI415&lt;&gt;"",", "&amp;AI415,""),IF(AM415&lt;&gt;"",", "&amp;AM415,""),IF(AQ415&lt;&gt;"",", "&amp;AQ415,""),"]")),"")</f>
        <v xml:space="preserve"> --Eye of Nahviintaas / Auge von Nahviintaas   [Sunspire]</v>
      </c>
    </row>
    <row r="416" spans="1:49" x14ac:dyDescent="0.25">
      <c r="A416" s="5">
        <v>444</v>
      </c>
      <c r="B416" t="s">
        <v>4207</v>
      </c>
      <c r="C416" t="s">
        <v>2501</v>
      </c>
      <c r="G416" s="3">
        <f>A416</f>
        <v>444</v>
      </c>
      <c r="J416" s="8" t="s">
        <v>4254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 t="str">
        <f>VLOOKUP(R416,'ESO zone constants'!$L$2:$O$9999,4,FALSE)</f>
        <v>DLC_ELSWEYR</v>
      </c>
      <c r="U416" s="3" t="str">
        <f>VLOOKUP(T416,'LibSets constants'!$B$2:$C$999,2,FALSE)</f>
        <v>Elsweyr</v>
      </c>
      <c r="W416"/>
      <c r="X416"/>
      <c r="Y416" s="3" t="str">
        <f>IF(J416&lt;&gt;"LIBSETS_SETTYPE_BATTLEGROUND",IF(J416&lt;&gt;"LIBSETS_SETTYPE_SPECIAL",IF(Z416&lt;&gt;"",VLOOKUP(Z416,'ESO zone constants'!$E$2:$L$4999,8,FALSE),""),""),"")</f>
        <v/>
      </c>
      <c r="AA416"/>
      <c r="AB416"/>
      <c r="AC416"/>
      <c r="AD416" s="3" t="str">
        <f>IF(J416&lt;&gt;"LIBSETS_SETTYPE_BATTLEGROUND",IF(J416&lt;&gt;"LIBSETS_SETTYPE_SPECIAL",IF(AE416&lt;&gt;"",VLOOKUP(AE416,'ESO zone constants'!$E$2:$L$4999,8,FALSE),""),""),"")</f>
        <v/>
      </c>
      <c r="AH416" s="3" t="str">
        <f>IF(J416&lt;&gt;"LIBSETS_SETTYPE_BATTLEGROUND",IF(J416&lt;&gt;"LIBSETS_SETTYPE_SPECIAL",IF(AI416&lt;&gt;"",VLOOKUP(AI416,'ESO zone constants'!$E$2:$L$4999,8,FALSE),""),""),"")</f>
        <v/>
      </c>
      <c r="AL416" s="3" t="str">
        <f>IF(J416&lt;&gt;"LIBSETS_SETTYPE_BATTLEGROUND",IF(J416&lt;&gt;"LIBSETS_SETTYPE_SPECIAL",IF(AM416&lt;&gt;"",VLOOKUP(AM416,'ESO zone constants'!$E$2:$L$4999,8,FALSE),""),""),"")</f>
        <v/>
      </c>
      <c r="AP416" s="3" t="str">
        <f>IF(J416&lt;&gt;"LIBSETS_SETTYPE_BATTLEGROUND",IF(J416&lt;&gt;"LIBSETS_SETTYPE_SPECIAL",IF(AQ416&lt;&gt;"",VLOOKUP(AQ416,'ESO zone constants'!$E$2:$L$4999,8,FALSE),""),""),"")</f>
        <v/>
      </c>
      <c r="AT416" s="25" t="str">
        <f>IF(A416="???","--","")&amp;IF(I416&lt;&gt;"Not in the game (anymore)",IF(A416&lt;&gt;"",CONCATENATE("[",A416,"]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dlcId=",IF(T416&lt;&gt;"",T416,"DLC_BASE_GAME")),""),"")</f>
        <v>[444] = {wayshrines={399,399,399,}, dlcId=DLC_ELSWEYR</v>
      </c>
      <c r="AU416" s="25" t="str">
        <f>IF(I416&lt;&gt;"Not in the game (anymore)",IF(A416&lt;&gt;"",IF(R416&lt;&gt;"",CONCATENATE(", zoneIds={",R416),"")&amp;IF(Y416&lt;&gt;"",CONCATENATE(",",Y416),"")&amp;IF(AD416&lt;&gt;"",CONCATENATE(",",AD416),"")&amp;IF(AH416&lt;&gt;"",CONCATENATE(",",AH416),"")&amp;IF(AL416&lt;&gt;"",CONCATENATE(",",AL416),"")&amp;IF(AP416&lt;&gt;"",CONCATENATE(",",AP416),"")&amp;IF(R416&lt;&gt;"",CONCATENATE("}",""),"")&amp;IF(OR(L416="true",L416="false",L416&lt;&gt;""), CONCATENATE(", veteran=", L416), ""),""),"")</f>
        <v>, zoneIds={1121}, veteran=false</v>
      </c>
      <c r="AV416" s="25" t="str">
        <f>IF(I416&lt;&gt;"Not in the game (anymore)",IF(A416&lt;&gt;"",", setType="&amp;J416,"")&amp;IF(M416="true",", multiTrialSet=true","")&amp;IF(I416&lt;&gt;"Not in the game (anymore)",IF(V416&lt;&gt;"",", dropMechanic="&amp;V416&amp;IF(V416="LIBSETS_DROP_MECHANIC_MONSTER_NAME",", dropMechanicNames={" &amp; IF(W416&lt;&gt;"","['en']='"&amp;W416&amp;"'","") &amp; IF(X416&lt;&gt;"",", ['de']='" &amp; X416&amp;"'","") &amp; "}",""),""))&amp;"},","")</f>
        <v>, setType=LIBSETS_SETTYPE_TRIAL},</v>
      </c>
      <c r="AW416" s="25" t="str">
        <f>IF(I416&lt;&gt;"Not in the game (anymore)",IF(C416&lt;&gt;"",CONCATENATE(" --",C416," / ",B416,"   [",IF(S416&lt;&gt;"",S416,""),IF(Z416&lt;&gt;"",", "&amp;Z416,""),IF(AE416&lt;&gt;"",", "&amp;AE416,""),IF(AI416&lt;&gt;"",", "&amp;AI416,""),IF(AM416&lt;&gt;"",", "&amp;AM416,""),IF(AQ416&lt;&gt;"",", "&amp;AQ416,""),"]")),"")</f>
        <v xml:space="preserve"> --False God's Devotion / Ergebenheit des falschen Gottes   [Sunspire]</v>
      </c>
    </row>
    <row r="417" spans="1:49" x14ac:dyDescent="0.25">
      <c r="A417" s="5">
        <v>445</v>
      </c>
      <c r="B417" t="s">
        <v>4206</v>
      </c>
      <c r="C417" t="s">
        <v>2503</v>
      </c>
      <c r="G417" s="3">
        <f>A417</f>
        <v>445</v>
      </c>
      <c r="J417" s="8" t="s">
        <v>4254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 t="str">
        <f>VLOOKUP(R417,'ESO zone constants'!$L$2:$O$9999,4,FALSE)</f>
        <v>DLC_ELSWEYR</v>
      </c>
      <c r="U417" s="3" t="str">
        <f>VLOOKUP(T417,'LibSets constants'!$B$2:$C$999,2,FALSE)</f>
        <v>Elsweyr</v>
      </c>
      <c r="W417"/>
      <c r="X417"/>
      <c r="Y417" s="3" t="str">
        <f>IF(J417&lt;&gt;"LIBSETS_SETTYPE_BATTLEGROUND",IF(J417&lt;&gt;"LIBSETS_SETTYPE_SPECIAL",IF(Z417&lt;&gt;"",VLOOKUP(Z417,'ESO zone constants'!$E$2:$L$4999,8,FALSE),""),""),"")</f>
        <v/>
      </c>
      <c r="AA417"/>
      <c r="AB417"/>
      <c r="AC417"/>
      <c r="AD417" s="3" t="str">
        <f>IF(J417&lt;&gt;"LIBSETS_SETTYPE_BATTLEGROUND",IF(J417&lt;&gt;"LIBSETS_SETTYPE_SPECIAL",IF(AE417&lt;&gt;"",VLOOKUP(AE417,'ESO zone constants'!$E$2:$L$4999,8,FALSE),""),""),"")</f>
        <v/>
      </c>
      <c r="AH417" s="3" t="str">
        <f>IF(J417&lt;&gt;"LIBSETS_SETTYPE_BATTLEGROUND",IF(J417&lt;&gt;"LIBSETS_SETTYPE_SPECIAL",IF(AI417&lt;&gt;"",VLOOKUP(AI417,'ESO zone constants'!$E$2:$L$4999,8,FALSE),""),""),"")</f>
        <v/>
      </c>
      <c r="AL417" s="3" t="str">
        <f>IF(J417&lt;&gt;"LIBSETS_SETTYPE_BATTLEGROUND",IF(J417&lt;&gt;"LIBSETS_SETTYPE_SPECIAL",IF(AM417&lt;&gt;"",VLOOKUP(AM417,'ESO zone constants'!$E$2:$L$4999,8,FALSE),""),""),"")</f>
        <v/>
      </c>
      <c r="AP417" s="3" t="str">
        <f>IF(J417&lt;&gt;"LIBSETS_SETTYPE_BATTLEGROUND",IF(J417&lt;&gt;"LIBSETS_SETTYPE_SPECIAL",IF(AQ417&lt;&gt;"",VLOOKUP(AQ417,'ESO zone constants'!$E$2:$L$4999,8,FALSE),""),""),"")</f>
        <v/>
      </c>
      <c r="AT417" s="25" t="str">
        <f>IF(A417="???","--","")&amp;IF(I417&lt;&gt;"Not in the game (anymore)",IF(A417&lt;&gt;"",CONCATENATE("[",A417,"]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dlcId=",IF(T417&lt;&gt;"",T417,"DLC_BASE_GAME")),""),"")</f>
        <v>[445] = {wayshrines={399,399,399,}, dlcId=DLC_ELSWEYR</v>
      </c>
      <c r="AU417" s="25" t="str">
        <f>IF(I417&lt;&gt;"Not in the game (anymore)",IF(A417&lt;&gt;"",IF(R417&lt;&gt;"",CONCATENATE(", zoneIds={",R417),"")&amp;IF(Y417&lt;&gt;"",CONCATENATE(",",Y417),"")&amp;IF(AD417&lt;&gt;"",CONCATENATE(",",AD417),"")&amp;IF(AH417&lt;&gt;"",CONCATENATE(",",AH417),"")&amp;IF(AL417&lt;&gt;"",CONCATENATE(",",AL417),"")&amp;IF(AP417&lt;&gt;"",CONCATENATE(",",AP417),"")&amp;IF(R417&lt;&gt;"",CONCATENATE("}",""),"")&amp;IF(OR(L417="true",L417="false",L417&lt;&gt;""), CONCATENATE(", veteran=", L417), ""),""),"")</f>
        <v>, zoneIds={1121}, veteran=false</v>
      </c>
      <c r="AV417" s="25" t="str">
        <f>IF(I417&lt;&gt;"Not in the game (anymore)",IF(A417&lt;&gt;"",", setType="&amp;J417,"")&amp;IF(M417="true",", multiTrialSet=true","")&amp;IF(I417&lt;&gt;"Not in the game (anymore)",IF(V417&lt;&gt;"",", dropMechanic="&amp;V417&amp;IF(V417="LIBSETS_DROP_MECHANIC_MONSTER_NAME",", dropMechanicNames={" &amp; IF(W417&lt;&gt;"","['en']='"&amp;W417&amp;"'","") &amp; IF(X417&lt;&gt;"",", ['de']='" &amp; X417&amp;"'","") &amp; "}",""),""))&amp;"},","")</f>
        <v>, setType=LIBSETS_SETTYPE_TRIAL},</v>
      </c>
      <c r="AW417" s="25" t="str">
        <f>IF(I417&lt;&gt;"Not in the game (anymore)",IF(C417&lt;&gt;"",CONCATENATE(" --",C417," / ",B417,"   [",IF(S417&lt;&gt;"",S417,""),IF(Z417&lt;&gt;"",", "&amp;Z417,""),IF(AE417&lt;&gt;"",", "&amp;AE417,""),IF(AI417&lt;&gt;"",", "&amp;AI417,""),IF(AM417&lt;&gt;"",", "&amp;AM417,""),IF(AQ417&lt;&gt;"",", "&amp;AQ417,""),"]")),"")</f>
        <v xml:space="preserve"> --Tooth of Lokkestiiz / Zahn von Lokkestiiz   [Sunspire]</v>
      </c>
    </row>
    <row r="418" spans="1:49" x14ac:dyDescent="0.25">
      <c r="A418" s="13">
        <v>446</v>
      </c>
      <c r="B418" t="s">
        <v>4205</v>
      </c>
      <c r="C418" t="s">
        <v>2504</v>
      </c>
      <c r="G418" s="3">
        <f>A418</f>
        <v>446</v>
      </c>
      <c r="J418" s="8" t="s">
        <v>4254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 t="str">
        <f>VLOOKUP(R418,'ESO zone constants'!$L$2:$O$9999,4,FALSE)</f>
        <v>DLC_ELSWEYR</v>
      </c>
      <c r="U418" s="3" t="str">
        <f>VLOOKUP(T418,'LibSets constants'!$B$2:$C$999,2,FALSE)</f>
        <v>Elsweyr</v>
      </c>
      <c r="W418"/>
      <c r="X418"/>
      <c r="Y418" s="3" t="str">
        <f>IF(J418&lt;&gt;"LIBSETS_SETTYPE_BATTLEGROUND",IF(J418&lt;&gt;"LIBSETS_SETTYPE_SPECIAL",IF(Z418&lt;&gt;"",VLOOKUP(Z418,'ESO zone constants'!$E$2:$L$4999,8,FALSE),""),""),"")</f>
        <v/>
      </c>
      <c r="AA418"/>
      <c r="AB418"/>
      <c r="AC418"/>
      <c r="AD418" s="3" t="str">
        <f>IF(J418&lt;&gt;"LIBSETS_SETTYPE_BATTLEGROUND",IF(J418&lt;&gt;"LIBSETS_SETTYPE_SPECIAL",IF(AE418&lt;&gt;"",VLOOKUP(AE418,'ESO zone constants'!$E$2:$L$4999,8,FALSE),""),""),"")</f>
        <v/>
      </c>
      <c r="AH418" s="3" t="str">
        <f>IF(J418&lt;&gt;"LIBSETS_SETTYPE_BATTLEGROUND",IF(J418&lt;&gt;"LIBSETS_SETTYPE_SPECIAL",IF(AI418&lt;&gt;"",VLOOKUP(AI418,'ESO zone constants'!$E$2:$L$4999,8,FALSE),""),""),"")</f>
        <v/>
      </c>
      <c r="AL418" s="3" t="str">
        <f>IF(J418&lt;&gt;"LIBSETS_SETTYPE_BATTLEGROUND",IF(J418&lt;&gt;"LIBSETS_SETTYPE_SPECIAL",IF(AM418&lt;&gt;"",VLOOKUP(AM418,'ESO zone constants'!$E$2:$L$4999,8,FALSE),""),""),"")</f>
        <v/>
      </c>
      <c r="AP418" s="3" t="str">
        <f>IF(J418&lt;&gt;"LIBSETS_SETTYPE_BATTLEGROUND",IF(J418&lt;&gt;"LIBSETS_SETTYPE_SPECIAL",IF(AQ418&lt;&gt;"",VLOOKUP(AQ418,'ESO zone constants'!$E$2:$L$4999,8,FALSE),""),""),"")</f>
        <v/>
      </c>
      <c r="AT418" s="25" t="str">
        <f>IF(A418="???","--","")&amp;IF(I418&lt;&gt;"Not in the game (anymore)",IF(A418&lt;&gt;"",CONCATENATE("[",A418,"]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dlcId=",IF(T418&lt;&gt;"",T418,"DLC_BASE_GAME")),""),"")</f>
        <v>[446] = {wayshrines={399,399,399,}, dlcId=DLC_ELSWEYR</v>
      </c>
      <c r="AU418" s="25" t="str">
        <f>IF(I418&lt;&gt;"Not in the game (anymore)",IF(A418&lt;&gt;"",IF(R418&lt;&gt;"",CONCATENATE(", zoneIds={",R418),"")&amp;IF(Y418&lt;&gt;"",CONCATENATE(",",Y418),"")&amp;IF(AD418&lt;&gt;"",CONCATENATE(",",AD418),"")&amp;IF(AH418&lt;&gt;"",CONCATENATE(",",AH418),"")&amp;IF(AL418&lt;&gt;"",CONCATENATE(",",AL418),"")&amp;IF(AP418&lt;&gt;"",CONCATENATE(",",AP418),"")&amp;IF(R418&lt;&gt;"",CONCATENATE("}",""),"")&amp;IF(OR(L418="true",L418="false",L418&lt;&gt;""), CONCATENATE(", veteran=", L418), ""),""),"")</f>
        <v>, zoneIds={1121}, veteran=false</v>
      </c>
      <c r="AV418" s="25" t="str">
        <f>IF(I418&lt;&gt;"Not in the game (anymore)",IF(A418&lt;&gt;"",", setType="&amp;J418,"")&amp;IF(M418="true",", multiTrialSet=true","")&amp;IF(I418&lt;&gt;"Not in the game (anymore)",IF(V418&lt;&gt;"",", dropMechanic="&amp;V418&amp;IF(V418="LIBSETS_DROP_MECHANIC_MONSTER_NAME",", dropMechanicNames={" &amp; IF(W418&lt;&gt;"","['en']='"&amp;W418&amp;"'","") &amp; IF(X418&lt;&gt;"",", ['de']='" &amp; X418&amp;"'","") &amp; "}",""),""))&amp;"},","")</f>
        <v>, setType=LIBSETS_SETTYPE_TRIAL},</v>
      </c>
      <c r="AW418" s="25" t="str">
        <f>IF(I418&lt;&gt;"Not in the game (anymore)",IF(C418&lt;&gt;"",CONCATENATE(" --",C418," / ",B418,"   [",IF(S418&lt;&gt;"",S418,""),IF(Z418&lt;&gt;"",", "&amp;Z418,""),IF(AE418&lt;&gt;"",", "&amp;AE418,""),IF(AI418&lt;&gt;"",", "&amp;AI418,""),IF(AM418&lt;&gt;"",", "&amp;AM418,""),IF(AQ418&lt;&gt;"",", "&amp;AQ418,""),"]")),"")</f>
        <v xml:space="preserve"> --Claw of Yolnakhriin / Kralle von Yolnahkriin   [Sunspire]</v>
      </c>
    </row>
    <row r="419" spans="1:49" x14ac:dyDescent="0.25">
      <c r="A419" s="5">
        <v>448</v>
      </c>
      <c r="B419" t="s">
        <v>4236</v>
      </c>
      <c r="C419" t="s">
        <v>2502</v>
      </c>
      <c r="G419" s="3">
        <f>A419</f>
        <v>448</v>
      </c>
      <c r="J419" s="8" t="s">
        <v>4254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 t="str">
        <f>VLOOKUP(R419,'ESO zone constants'!$L$2:$O$9999,4,FALSE)</f>
        <v>DLC_ELSWEYR</v>
      </c>
      <c r="U419" s="3" t="str">
        <f>VLOOKUP(T419,'LibSets constants'!$B$2:$C$999,2,FALSE)</f>
        <v>Elsweyr</v>
      </c>
      <c r="W419"/>
      <c r="X419"/>
      <c r="Y419" s="3" t="str">
        <f>IF(J419&lt;&gt;"LIBSETS_SETTYPE_BATTLEGROUND",IF(J419&lt;&gt;"LIBSETS_SETTYPE_SPECIAL",IF(Z419&lt;&gt;"",VLOOKUP(Z419,'ESO zone constants'!$E$2:$L$4999,8,FALSE),""),""),"")</f>
        <v/>
      </c>
      <c r="AA419"/>
      <c r="AB419"/>
      <c r="AC419"/>
      <c r="AD419" s="3" t="str">
        <f>IF(J419&lt;&gt;"LIBSETS_SETTYPE_BATTLEGROUND",IF(J419&lt;&gt;"LIBSETS_SETTYPE_SPECIAL",IF(AE419&lt;&gt;"",VLOOKUP(AE419,'ESO zone constants'!$E$2:$L$4999,8,FALSE),""),""),"")</f>
        <v/>
      </c>
      <c r="AH419" s="3" t="str">
        <f>IF(J419&lt;&gt;"LIBSETS_SETTYPE_BATTLEGROUND",IF(J419&lt;&gt;"LIBSETS_SETTYPE_SPECIAL",IF(AI419&lt;&gt;"",VLOOKUP(AI419,'ESO zone constants'!$E$2:$L$4999,8,FALSE),""),""),"")</f>
        <v/>
      </c>
      <c r="AL419" s="3" t="str">
        <f>IF(J419&lt;&gt;"LIBSETS_SETTYPE_BATTLEGROUND",IF(J419&lt;&gt;"LIBSETS_SETTYPE_SPECIAL",IF(AM419&lt;&gt;"",VLOOKUP(AM419,'ESO zone constants'!$E$2:$L$4999,8,FALSE),""),""),"")</f>
        <v/>
      </c>
      <c r="AP419" s="3" t="str">
        <f>IF(J419&lt;&gt;"LIBSETS_SETTYPE_BATTLEGROUND",IF(J419&lt;&gt;"LIBSETS_SETTYPE_SPECIAL",IF(AQ419&lt;&gt;"",VLOOKUP(AQ419,'ESO zone constants'!$E$2:$L$4999,8,FALSE),""),""),"")</f>
        <v/>
      </c>
      <c r="AT419" s="25" t="str">
        <f>IF(A419="???","--","")&amp;IF(I419&lt;&gt;"Not in the game (anymore)",IF(A419&lt;&gt;"",CONCATENATE("[",A419,"]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dlcId=",IF(T419&lt;&gt;"",T419,"DLC_BASE_GAME")),""),"")</f>
        <v>[448] = {wayshrines={399,399,399,}, dlcId=DLC_ELSWEYR</v>
      </c>
      <c r="AU419" s="25" t="str">
        <f>IF(I419&lt;&gt;"Not in the game (anymore)",IF(A419&lt;&gt;"",IF(R419&lt;&gt;"",CONCATENATE(", zoneIds={",R419),"")&amp;IF(Y419&lt;&gt;"",CONCATENATE(",",Y419),"")&amp;IF(AD419&lt;&gt;"",CONCATENATE(",",AD419),"")&amp;IF(AH419&lt;&gt;"",CONCATENATE(",",AH419),"")&amp;IF(AL419&lt;&gt;"",CONCATENATE(",",AL419),"")&amp;IF(AP419&lt;&gt;"",CONCATENATE(",",AP419),"")&amp;IF(R419&lt;&gt;"",CONCATENATE("}",""),"")&amp;IF(OR(L419="true",L419="false",L419&lt;&gt;""), CONCATENATE(", veteran=", L419), ""),""),"")</f>
        <v>, zoneIds={1121}, veteran=true</v>
      </c>
      <c r="AV419" s="25" t="str">
        <f>IF(I419&lt;&gt;"Not in the game (anymore)",IF(A419&lt;&gt;"",", setType="&amp;J419,"")&amp;IF(M419="true",", multiTrialSet=true","")&amp;IF(I419&lt;&gt;"Not in the game (anymore)",IF(V419&lt;&gt;"",", dropMechanic="&amp;V419&amp;IF(V419="LIBSETS_DROP_MECHANIC_MONSTER_NAME",", dropMechanicNames={" &amp; IF(W419&lt;&gt;"","['en']='"&amp;W419&amp;"'","") &amp; IF(X419&lt;&gt;"",", ['de']='" &amp; X419&amp;"'","") &amp; "}",""),""))&amp;"},","")</f>
        <v>, setType=LIBSETS_SETTYPE_TRIAL},</v>
      </c>
      <c r="AW419" s="25" t="str">
        <f>IF(I419&lt;&gt;"Not in the game (anymore)",IF(C419&lt;&gt;"",CONCATENATE(" --",C419," / ",B419,"   [",IF(S419&lt;&gt;"",S419,""),IF(Z419&lt;&gt;"",", "&amp;Z419,""),IF(AE419&lt;&gt;"",", "&amp;AE419,""),IF(AI419&lt;&gt;"",", "&amp;AI419,""),IF(AM419&lt;&gt;"",", "&amp;AM419,""),IF(AQ419&lt;&gt;"",", "&amp;AQ419,""),"]")),"")</f>
        <v xml:space="preserve"> --Eye of Nahviintaas / Perfektioniertes Auge von Nahviintaas   [Sunspire]</v>
      </c>
    </row>
    <row r="420" spans="1:49" x14ac:dyDescent="0.25">
      <c r="A420" s="5">
        <v>449</v>
      </c>
      <c r="B420" t="s">
        <v>4233</v>
      </c>
      <c r="C420" t="s">
        <v>2505</v>
      </c>
      <c r="G420" s="3">
        <f>A420</f>
        <v>449</v>
      </c>
      <c r="J420" s="8" t="s">
        <v>4254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 t="str">
        <f>VLOOKUP(R420,'ESO zone constants'!$L$2:$O$9999,4,FALSE)</f>
        <v>DLC_ELSWEYR</v>
      </c>
      <c r="U420" s="3" t="str">
        <f>VLOOKUP(T420,'LibSets constants'!$B$2:$C$999,2,FALSE)</f>
        <v>Elsweyr</v>
      </c>
      <c r="W420"/>
      <c r="X420"/>
      <c r="Y420" s="3" t="str">
        <f>IF(J420&lt;&gt;"LIBSETS_SETTYPE_BATTLEGROUND",IF(J420&lt;&gt;"LIBSETS_SETTYPE_SPECIAL",IF(Z420&lt;&gt;"",VLOOKUP(Z420,'ESO zone constants'!$E$2:$L$4999,8,FALSE),""),""),"")</f>
        <v/>
      </c>
      <c r="AA420"/>
      <c r="AB420"/>
      <c r="AC420"/>
      <c r="AD420" s="3" t="str">
        <f>IF(J420&lt;&gt;"LIBSETS_SETTYPE_BATTLEGROUND",IF(J420&lt;&gt;"LIBSETS_SETTYPE_SPECIAL",IF(AE420&lt;&gt;"",VLOOKUP(AE420,'ESO zone constants'!$E$2:$L$4999,8,FALSE),""),""),"")</f>
        <v/>
      </c>
      <c r="AH420" s="3" t="str">
        <f>IF(J420&lt;&gt;"LIBSETS_SETTYPE_BATTLEGROUND",IF(J420&lt;&gt;"LIBSETS_SETTYPE_SPECIAL",IF(AI420&lt;&gt;"",VLOOKUP(AI420,'ESO zone constants'!$E$2:$L$4999,8,FALSE),""),""),"")</f>
        <v/>
      </c>
      <c r="AL420" s="3" t="str">
        <f>IF(J420&lt;&gt;"LIBSETS_SETTYPE_BATTLEGROUND",IF(J420&lt;&gt;"LIBSETS_SETTYPE_SPECIAL",IF(AM420&lt;&gt;"",VLOOKUP(AM420,'ESO zone constants'!$E$2:$L$4999,8,FALSE),""),""),"")</f>
        <v/>
      </c>
      <c r="AP420" s="3" t="str">
        <f>IF(J420&lt;&gt;"LIBSETS_SETTYPE_BATTLEGROUND",IF(J420&lt;&gt;"LIBSETS_SETTYPE_SPECIAL",IF(AQ420&lt;&gt;"",VLOOKUP(AQ420,'ESO zone constants'!$E$2:$L$4999,8,FALSE),""),""),"")</f>
        <v/>
      </c>
      <c r="AT420" s="25" t="str">
        <f>IF(A420="???","--","")&amp;IF(I420&lt;&gt;"Not in the game (anymore)",IF(A420&lt;&gt;"",CONCATENATE("[",A420,"]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dlcId=",IF(T420&lt;&gt;"",T420,"DLC_BASE_GAME")),""),"")</f>
        <v>[449] = {wayshrines={399,399,399,}, dlcId=DLC_ELSWEYR</v>
      </c>
      <c r="AU420" s="25" t="str">
        <f>IF(I420&lt;&gt;"Not in the game (anymore)",IF(A420&lt;&gt;"",IF(R420&lt;&gt;"",CONCATENATE(", zoneIds={",R420),"")&amp;IF(Y420&lt;&gt;"",CONCATENATE(",",Y420),"")&amp;IF(AD420&lt;&gt;"",CONCATENATE(",",AD420),"")&amp;IF(AH420&lt;&gt;"",CONCATENATE(",",AH420),"")&amp;IF(AL420&lt;&gt;"",CONCATENATE(",",AL420),"")&amp;IF(AP420&lt;&gt;"",CONCATENATE(",",AP420),"")&amp;IF(R420&lt;&gt;"",CONCATENATE("}",""),"")&amp;IF(OR(L420="true",L420="false",L420&lt;&gt;""), CONCATENATE(", veteran=", L420), ""),""),"")</f>
        <v>, zoneIds={1121}, veteran=true</v>
      </c>
      <c r="AV420" s="25" t="str">
        <f>IF(I420&lt;&gt;"Not in the game (anymore)",IF(A420&lt;&gt;"",", setType="&amp;J420,"")&amp;IF(M420="true",", multiTrialSet=true","")&amp;IF(I420&lt;&gt;"Not in the game (anymore)",IF(V420&lt;&gt;"",", dropMechanic="&amp;V420&amp;IF(V420="LIBSETS_DROP_MECHANIC_MONSTER_NAME",", dropMechanicNames={" &amp; IF(W420&lt;&gt;"","['en']='"&amp;W420&amp;"'","") &amp; IF(X420&lt;&gt;"",", ['de']='" &amp; X420&amp;"'","") &amp; "}",""),""))&amp;"},","")</f>
        <v>, setType=LIBSETS_SETTYPE_TRIAL},</v>
      </c>
      <c r="AW420" s="25" t="str">
        <f>IF(I420&lt;&gt;"Not in the game (anymore)",IF(C420&lt;&gt;"",CONCATENATE(" --",C420," / ",B420,"   [",IF(S420&lt;&gt;"",S420,""),IF(Z420&lt;&gt;"",", "&amp;Z420,""),IF(AE420&lt;&gt;"",", "&amp;AE420,""),IF(AI420&lt;&gt;"",", "&amp;AI420,""),IF(AM420&lt;&gt;"",", "&amp;AM420,""),IF(AQ420&lt;&gt;"",", "&amp;AQ420,""),"]")),"")</f>
        <v xml:space="preserve"> --Perfected False God's Devotion / Perfektionierte Ergebenheit zum falschen Gott   [Sunspire]</v>
      </c>
    </row>
    <row r="421" spans="1:49" x14ac:dyDescent="0.25">
      <c r="A421" s="5">
        <v>450</v>
      </c>
      <c r="B421" t="s">
        <v>4234</v>
      </c>
      <c r="C421" t="s">
        <v>2506</v>
      </c>
      <c r="G421" s="3">
        <f>A421</f>
        <v>450</v>
      </c>
      <c r="J421" s="8" t="s">
        <v>4254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 t="str">
        <f>VLOOKUP(R421,'ESO zone constants'!$L$2:$O$9999,4,FALSE)</f>
        <v>DLC_ELSWEYR</v>
      </c>
      <c r="U421" s="3" t="str">
        <f>VLOOKUP(T421,'LibSets constants'!$B$2:$C$999,2,FALSE)</f>
        <v>Elsweyr</v>
      </c>
      <c r="W421"/>
      <c r="X421"/>
      <c r="Y421" s="3" t="str">
        <f>IF(J421&lt;&gt;"LIBSETS_SETTYPE_BATTLEGROUND",IF(J421&lt;&gt;"LIBSETS_SETTYPE_SPECIAL",IF(Z421&lt;&gt;"",VLOOKUP(Z421,'ESO zone constants'!$E$2:$L$4999,8,FALSE),""),""),"")</f>
        <v/>
      </c>
      <c r="AA421"/>
      <c r="AB421"/>
      <c r="AC421"/>
      <c r="AD421" s="3" t="str">
        <f>IF(J421&lt;&gt;"LIBSETS_SETTYPE_BATTLEGROUND",IF(J421&lt;&gt;"LIBSETS_SETTYPE_SPECIAL",IF(AE421&lt;&gt;"",VLOOKUP(AE421,'ESO zone constants'!$E$2:$L$4999,8,FALSE),""),""),"")</f>
        <v/>
      </c>
      <c r="AH421" s="3" t="str">
        <f>IF(J421&lt;&gt;"LIBSETS_SETTYPE_BATTLEGROUND",IF(J421&lt;&gt;"LIBSETS_SETTYPE_SPECIAL",IF(AI421&lt;&gt;"",VLOOKUP(AI421,'ESO zone constants'!$E$2:$L$4999,8,FALSE),""),""),"")</f>
        <v/>
      </c>
      <c r="AL421" s="3" t="str">
        <f>IF(J421&lt;&gt;"LIBSETS_SETTYPE_BATTLEGROUND",IF(J421&lt;&gt;"LIBSETS_SETTYPE_SPECIAL",IF(AM421&lt;&gt;"",VLOOKUP(AM421,'ESO zone constants'!$E$2:$L$4999,8,FALSE),""),""),"")</f>
        <v/>
      </c>
      <c r="AP421" s="3" t="str">
        <f>IF(J421&lt;&gt;"LIBSETS_SETTYPE_BATTLEGROUND",IF(J421&lt;&gt;"LIBSETS_SETTYPE_SPECIAL",IF(AQ421&lt;&gt;"",VLOOKUP(AQ421,'ESO zone constants'!$E$2:$L$4999,8,FALSE),""),""),"")</f>
        <v/>
      </c>
      <c r="AT421" s="25" t="str">
        <f>IF(A421="???","--","")&amp;IF(I421&lt;&gt;"Not in the game (anymore)",IF(A421&lt;&gt;"",CONCATENATE("[",A421,"]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dlcId=",IF(T421&lt;&gt;"",T421,"DLC_BASE_GAME")),""),"")</f>
        <v>[450] = {wayshrines={399,399,399,}, dlcId=DLC_ELSWEYR</v>
      </c>
      <c r="AU421" s="25" t="str">
        <f>IF(I421&lt;&gt;"Not in the game (anymore)",IF(A421&lt;&gt;"",IF(R421&lt;&gt;"",CONCATENATE(", zoneIds={",R421),"")&amp;IF(Y421&lt;&gt;"",CONCATENATE(",",Y421),"")&amp;IF(AD421&lt;&gt;"",CONCATENATE(",",AD421),"")&amp;IF(AH421&lt;&gt;"",CONCATENATE(",",AH421),"")&amp;IF(AL421&lt;&gt;"",CONCATENATE(",",AL421),"")&amp;IF(AP421&lt;&gt;"",CONCATENATE(",",AP421),"")&amp;IF(R421&lt;&gt;"",CONCATENATE("}",""),"")&amp;IF(OR(L421="true",L421="false",L421&lt;&gt;""), CONCATENATE(", veteran=", L421), ""),""),"")</f>
        <v>, zoneIds={1121}, veteran=true</v>
      </c>
      <c r="AV421" s="25" t="str">
        <f>IF(I421&lt;&gt;"Not in the game (anymore)",IF(A421&lt;&gt;"",", setType="&amp;J421,"")&amp;IF(M421="true",", multiTrialSet=true","")&amp;IF(I421&lt;&gt;"Not in the game (anymore)",IF(V421&lt;&gt;"",", dropMechanic="&amp;V421&amp;IF(V421="LIBSETS_DROP_MECHANIC_MONSTER_NAME",", dropMechanicNames={" &amp; IF(W421&lt;&gt;"","['en']='"&amp;W421&amp;"'","") &amp; IF(X421&lt;&gt;"",", ['de']='" &amp; X421&amp;"'","") &amp; "}",""),""))&amp;"},","")</f>
        <v>, setType=LIBSETS_SETTYPE_TRIAL},</v>
      </c>
      <c r="AW421" s="25" t="str">
        <f>IF(I421&lt;&gt;"Not in the game (anymore)",IF(C421&lt;&gt;"",CONCATENATE(" --",C421," / ",B421,"   [",IF(S421&lt;&gt;"",S421,""),IF(Z421&lt;&gt;"",", "&amp;Z421,""),IF(AE421&lt;&gt;"",", "&amp;AE421,""),IF(AI421&lt;&gt;"",", "&amp;AI421,""),IF(AM421&lt;&gt;"",", "&amp;AM421,""),IF(AQ421&lt;&gt;"",", "&amp;AQ421,""),"]")),"")</f>
        <v xml:space="preserve"> --Perfected Tooth of Lokkestiiz / Perfektionierter Zahn von Lokkestiiz   [Sunspire]</v>
      </c>
    </row>
    <row r="422" spans="1:49" x14ac:dyDescent="0.25">
      <c r="A422" s="5">
        <v>451</v>
      </c>
      <c r="B422" t="s">
        <v>4232</v>
      </c>
      <c r="C422" t="s">
        <v>2507</v>
      </c>
      <c r="G422" s="3">
        <f>A422</f>
        <v>451</v>
      </c>
      <c r="J422" s="8" t="s">
        <v>4254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 t="str">
        <f>VLOOKUP(R422,'ESO zone constants'!$L$2:$O$9999,4,FALSE)</f>
        <v>DLC_ELSWEYR</v>
      </c>
      <c r="U422" s="3" t="str">
        <f>VLOOKUP(T422,'LibSets constants'!$B$2:$C$999,2,FALSE)</f>
        <v>Elsweyr</v>
      </c>
      <c r="W422"/>
      <c r="X422"/>
      <c r="Y422" s="3" t="str">
        <f>IF(J422&lt;&gt;"LIBSETS_SETTYPE_BATTLEGROUND",IF(J422&lt;&gt;"LIBSETS_SETTYPE_SPECIAL",IF(Z422&lt;&gt;"",VLOOKUP(Z422,'ESO zone constants'!$E$2:$L$4999,8,FALSE),""),""),"")</f>
        <v/>
      </c>
      <c r="AA422"/>
      <c r="AB422"/>
      <c r="AC422"/>
      <c r="AD422" s="3" t="str">
        <f>IF(J422&lt;&gt;"LIBSETS_SETTYPE_BATTLEGROUND",IF(J422&lt;&gt;"LIBSETS_SETTYPE_SPECIAL",IF(AE422&lt;&gt;"",VLOOKUP(AE422,'ESO zone constants'!$E$2:$L$4999,8,FALSE),""),""),"")</f>
        <v/>
      </c>
      <c r="AH422" s="3" t="str">
        <f>IF(J422&lt;&gt;"LIBSETS_SETTYPE_BATTLEGROUND",IF(J422&lt;&gt;"LIBSETS_SETTYPE_SPECIAL",IF(AI422&lt;&gt;"",VLOOKUP(AI422,'ESO zone constants'!$E$2:$L$4999,8,FALSE),""),""),"")</f>
        <v/>
      </c>
      <c r="AL422" s="3" t="str">
        <f>IF(J422&lt;&gt;"LIBSETS_SETTYPE_BATTLEGROUND",IF(J422&lt;&gt;"LIBSETS_SETTYPE_SPECIAL",IF(AM422&lt;&gt;"",VLOOKUP(AM422,'ESO zone constants'!$E$2:$L$4999,8,FALSE),""),""),"")</f>
        <v/>
      </c>
      <c r="AP422" s="3" t="str">
        <f>IF(J422&lt;&gt;"LIBSETS_SETTYPE_BATTLEGROUND",IF(J422&lt;&gt;"LIBSETS_SETTYPE_SPECIAL",IF(AQ422&lt;&gt;"",VLOOKUP(AQ422,'ESO zone constants'!$E$2:$L$4999,8,FALSE),""),""),"")</f>
        <v/>
      </c>
      <c r="AT422" s="25" t="str">
        <f>IF(A422="???","--","")&amp;IF(I422&lt;&gt;"Not in the game (anymore)",IF(A422&lt;&gt;"",CONCATENATE("[",A422,"]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dlcId=",IF(T422&lt;&gt;"",T422,"DLC_BASE_GAME")),""),"")</f>
        <v>[451] = {wayshrines={399,399,399,}, dlcId=DLC_ELSWEYR</v>
      </c>
      <c r="AU422" s="25" t="str">
        <f>IF(I422&lt;&gt;"Not in the game (anymore)",IF(A422&lt;&gt;"",IF(R422&lt;&gt;"",CONCATENATE(", zoneIds={",R422),"")&amp;IF(Y422&lt;&gt;"",CONCATENATE(",",Y422),"")&amp;IF(AD422&lt;&gt;"",CONCATENATE(",",AD422),"")&amp;IF(AH422&lt;&gt;"",CONCATENATE(",",AH422),"")&amp;IF(AL422&lt;&gt;"",CONCATENATE(",",AL422),"")&amp;IF(AP422&lt;&gt;"",CONCATENATE(",",AP422),"")&amp;IF(R422&lt;&gt;"",CONCATENATE("}",""),"")&amp;IF(OR(L422="true",L422="false",L422&lt;&gt;""), CONCATENATE(", veteran=", L422), ""),""),"")</f>
        <v>, zoneIds={1121}, veteran=true</v>
      </c>
      <c r="AV422" s="25" t="str">
        <f>IF(I422&lt;&gt;"Not in the game (anymore)",IF(A422&lt;&gt;"",", setType="&amp;J422,"")&amp;IF(M422="true",", multiTrialSet=true","")&amp;IF(I422&lt;&gt;"Not in the game (anymore)",IF(V422&lt;&gt;"",", dropMechanic="&amp;V422&amp;IF(V422="LIBSETS_DROP_MECHANIC_MONSTER_NAME",", dropMechanicNames={" &amp; IF(W422&lt;&gt;"","['en']='"&amp;W422&amp;"'","") &amp; IF(X422&lt;&gt;"",", ['de']='" &amp; X422&amp;"'","") &amp; "}",""),""))&amp;"},","")</f>
        <v>, setType=LIBSETS_SETTYPE_TRIAL},</v>
      </c>
      <c r="AW422" s="25" t="str">
        <f>IF(I422&lt;&gt;"Not in the game (anymore)",IF(C422&lt;&gt;"",CONCATENATE(" --",C422," / ",B422,"   [",IF(S422&lt;&gt;"",S422,""),IF(Z422&lt;&gt;"",", "&amp;Z422,""),IF(AE422&lt;&gt;"",", "&amp;AE422,""),IF(AI422&lt;&gt;"",", "&amp;AI422,""),IF(AM422&lt;&gt;"",", "&amp;AM422,""),IF(AQ422&lt;&gt;"",", "&amp;AQ422,""),"]")),"")</f>
        <v xml:space="preserve"> --Perfected Claw of Yolnakhriin / Perfektionierte Kralle von Yolnahkriin   [Sunspire]</v>
      </c>
    </row>
    <row r="423" spans="1:49" x14ac:dyDescent="0.25">
      <c r="A423" s="5">
        <v>452</v>
      </c>
      <c r="B423" t="s">
        <v>4302</v>
      </c>
      <c r="C423" t="s">
        <v>4301</v>
      </c>
      <c r="D423" t="s">
        <v>4303</v>
      </c>
      <c r="G423" s="3">
        <f>A423</f>
        <v>452</v>
      </c>
      <c r="J423" s="3" t="s">
        <v>4250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4261</v>
      </c>
      <c r="T423" s="23" t="str">
        <f>VLOOKUP(R423,'ESO zone constants'!$L$2:$O$9999,4,FALSE)</f>
        <v>DLC_SCALEBREAKER</v>
      </c>
      <c r="U423" s="3" t="str">
        <f>VLOOKUP(T423,'LibSets constants'!$B$2:$C$999,2,FALSE)</f>
        <v>Scalebraker</v>
      </c>
      <c r="W423"/>
      <c r="X423"/>
      <c r="Y423" s="3" t="str">
        <f>IF(J423&lt;&gt;"LIBSETS_SETTYPE_BATTLEGROUND",IF(J423&lt;&gt;"LIBSETS_SETTYPE_SPECIAL",IF(Z423&lt;&gt;"",VLOOKUP(Z423,'ESO zone constants'!$E$2:$L$4999,8,FALSE),""),""),"")</f>
        <v/>
      </c>
      <c r="AA423"/>
      <c r="AB423"/>
      <c r="AC423"/>
      <c r="AD423" s="3" t="str">
        <f>IF(J423&lt;&gt;"LIBSETS_SETTYPE_BATTLEGROUND",IF(J423&lt;&gt;"LIBSETS_SETTYPE_SPECIAL",IF(AE423&lt;&gt;"",VLOOKUP(AE423,'ESO zone constants'!$E$2:$L$4999,8,FALSE),""),""),"")</f>
        <v/>
      </c>
      <c r="AH423" s="3" t="str">
        <f>IF(J423&lt;&gt;"LIBSETS_SETTYPE_BATTLEGROUND",IF(J423&lt;&gt;"LIBSETS_SETTYPE_SPECIAL",IF(AI423&lt;&gt;"",VLOOKUP(AI423,'ESO zone constants'!$E$2:$L$4999,8,FALSE),""),""),"")</f>
        <v/>
      </c>
      <c r="AL423" s="3" t="str">
        <f>IF(J423&lt;&gt;"LIBSETS_SETTYPE_BATTLEGROUND",IF(J423&lt;&gt;"LIBSETS_SETTYPE_SPECIAL",IF(AM423&lt;&gt;"",VLOOKUP(AM423,'ESO zone constants'!$E$2:$L$4999,8,FALSE),""),""),"")</f>
        <v/>
      </c>
      <c r="AP423" s="3" t="str">
        <f>IF(J423&lt;&gt;"LIBSETS_SETTYPE_BATTLEGROUND",IF(J423&lt;&gt;"LIBSETS_SETTYPE_SPECIAL",IF(AQ423&lt;&gt;"",VLOOKUP(AQ423,'ESO zone constants'!$E$2:$L$4999,8,FALSE),""),""),"")</f>
        <v/>
      </c>
      <c r="AT423" s="25" t="str">
        <f>IF(A423="???","--","")&amp;IF(I423&lt;&gt;"Not in the game (anymore)",IF(A423&lt;&gt;"",CONCATENATE("[",A423,"]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dlcId=",IF(T423&lt;&gt;"",T423,"DLC_BASE_GAME")),""),"")</f>
        <v>[452] = {wayshrines={-1,-1,-1,}, dlcId=DLC_SCALEBREAKER</v>
      </c>
      <c r="AU423" s="25" t="str">
        <f>IF(I423&lt;&gt;"Not in the game (anymore)",IF(A423&lt;&gt;"",IF(R423&lt;&gt;"",CONCATENATE(", zoneIds={",R423),"")&amp;IF(Y423&lt;&gt;"",CONCATENATE(",",Y423),"")&amp;IF(AD423&lt;&gt;"",CONCATENATE(",",AD423),"")&amp;IF(AH423&lt;&gt;"",CONCATENATE(",",AH423),"")&amp;IF(AL423&lt;&gt;"",CONCATENATE(",",AL423),"")&amp;IF(AP423&lt;&gt;"",CONCATENATE(",",AP423),"")&amp;IF(R423&lt;&gt;"",CONCATENATE("}",""),"")&amp;IF(OR(L423="true",L423="false",L423&lt;&gt;""), CONCATENATE(", veteran=", L423), ""),""),"")</f>
        <v>, zoneIds={1122}, veteran=false</v>
      </c>
      <c r="AV423" s="25" t="str">
        <f>IF(I423&lt;&gt;"Not in the game (anymore)",IF(A423&lt;&gt;"",", setType="&amp;J423,"")&amp;IF(M423="true",", multiTrialSet=true","")&amp;IF(I423&lt;&gt;"Not in the game (anymore)",IF(V423&lt;&gt;"",", dropMechanic="&amp;V423&amp;IF(V423="LIBSETS_DROP_MECHANIC_MONSTER_NAME",", dropMechanicNames={" &amp; IF(W423&lt;&gt;"","['en']='"&amp;W423&amp;"'","") &amp; IF(X423&lt;&gt;"",", ['de']='" &amp; X423&amp;"'","") &amp; "}",""),""))&amp;"},","")</f>
        <v>, setType=LIBSETS_SETTYPE_DUNGEON},</v>
      </c>
      <c r="AW423" s="25" t="str">
        <f>IF(I423&lt;&gt;"Not in the game (anymore)",IF(C423&lt;&gt;"",CONCATENATE(" --",C423," / ",B423,"   [",IF(S423&lt;&gt;"",S423,""),IF(Z423&lt;&gt;"",", "&amp;Z423,""),IF(AE423&lt;&gt;"",", "&amp;AE423,""),IF(AI423&lt;&gt;"",", "&amp;AI423,""),IF(AM423&lt;&gt;"",", "&amp;AM423,""),IF(AQ423&lt;&gt;"",", "&amp;AQ423,""),"]")),"")</f>
        <v xml:space="preserve"> --Hollowfang Thirst / Hohlzahndurst   [Moongrave Fane]</v>
      </c>
    </row>
    <row r="424" spans="1:49" x14ac:dyDescent="0.25">
      <c r="A424" s="5">
        <v>453</v>
      </c>
      <c r="B424" t="s">
        <v>4305</v>
      </c>
      <c r="C424" t="s">
        <v>4304</v>
      </c>
      <c r="D424" t="s">
        <v>4306</v>
      </c>
      <c r="G424" s="3">
        <f>A424</f>
        <v>453</v>
      </c>
      <c r="J424" s="3" t="s">
        <v>4250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4261</v>
      </c>
      <c r="T424" s="23" t="str">
        <f>VLOOKUP(R424,'ESO zone constants'!$L$2:$O$9999,4,FALSE)</f>
        <v>DLC_SCALEBREAKER</v>
      </c>
      <c r="U424" s="3" t="str">
        <f>VLOOKUP(T424,'LibSets constants'!$B$2:$C$999,2,FALSE)</f>
        <v>Scalebraker</v>
      </c>
      <c r="W424"/>
      <c r="X424"/>
      <c r="Y424" s="3" t="str">
        <f>IF(J424&lt;&gt;"LIBSETS_SETTYPE_BATTLEGROUND",IF(J424&lt;&gt;"LIBSETS_SETTYPE_SPECIAL",IF(Z424&lt;&gt;"",VLOOKUP(Z424,'ESO zone constants'!$E$2:$L$4999,8,FALSE),""),""),"")</f>
        <v/>
      </c>
      <c r="AA424"/>
      <c r="AB424"/>
      <c r="AC424"/>
      <c r="AD424" s="3" t="str">
        <f>IF(J424&lt;&gt;"LIBSETS_SETTYPE_BATTLEGROUND",IF(J424&lt;&gt;"LIBSETS_SETTYPE_SPECIAL",IF(AE424&lt;&gt;"",VLOOKUP(AE424,'ESO zone constants'!$E$2:$L$4999,8,FALSE),""),""),"")</f>
        <v/>
      </c>
      <c r="AH424" s="3" t="str">
        <f>IF(J424&lt;&gt;"LIBSETS_SETTYPE_BATTLEGROUND",IF(J424&lt;&gt;"LIBSETS_SETTYPE_SPECIAL",IF(AI424&lt;&gt;"",VLOOKUP(AI424,'ESO zone constants'!$E$2:$L$4999,8,FALSE),""),""),"")</f>
        <v/>
      </c>
      <c r="AL424" s="3" t="str">
        <f>IF(J424&lt;&gt;"LIBSETS_SETTYPE_BATTLEGROUND",IF(J424&lt;&gt;"LIBSETS_SETTYPE_SPECIAL",IF(AM424&lt;&gt;"",VLOOKUP(AM424,'ESO zone constants'!$E$2:$L$4999,8,FALSE),""),""),"")</f>
        <v/>
      </c>
      <c r="AP424" s="3" t="str">
        <f>IF(J424&lt;&gt;"LIBSETS_SETTYPE_BATTLEGROUND",IF(J424&lt;&gt;"LIBSETS_SETTYPE_SPECIAL",IF(AQ424&lt;&gt;"",VLOOKUP(AQ424,'ESO zone constants'!$E$2:$L$4999,8,FALSE),""),""),"")</f>
        <v/>
      </c>
      <c r="AT424" s="25" t="str">
        <f>IF(A424="???","--","")&amp;IF(I424&lt;&gt;"Not in the game (anymore)",IF(A424&lt;&gt;"",CONCATENATE("[",A424,"]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dlcId=",IF(T424&lt;&gt;"",T424,"DLC_BASE_GAME")),""),"")</f>
        <v>[453] = {wayshrines={-1,-1,-1,}, dlcId=DLC_SCALEBREAKER</v>
      </c>
      <c r="AU424" s="25" t="str">
        <f>IF(I424&lt;&gt;"Not in the game (anymore)",IF(A424&lt;&gt;"",IF(R424&lt;&gt;"",CONCATENATE(", zoneIds={",R424),"")&amp;IF(Y424&lt;&gt;"",CONCATENATE(",",Y424),"")&amp;IF(AD424&lt;&gt;"",CONCATENATE(",",AD424),"")&amp;IF(AH424&lt;&gt;"",CONCATENATE(",",AH424),"")&amp;IF(AL424&lt;&gt;"",CONCATENATE(",",AL424),"")&amp;IF(AP424&lt;&gt;"",CONCATENATE(",",AP424),"")&amp;IF(R424&lt;&gt;"",CONCATENATE("}",""),"")&amp;IF(OR(L424="true",L424="false",L424&lt;&gt;""), CONCATENATE(", veteran=", L424), ""),""),"")</f>
        <v>, zoneIds={1122}, veteran=false</v>
      </c>
      <c r="AV424" s="25" t="str">
        <f>IF(I424&lt;&gt;"Not in the game (anymore)",IF(A424&lt;&gt;"",", setType="&amp;J424,"")&amp;IF(M424="true",", multiTrialSet=true","")&amp;IF(I424&lt;&gt;"Not in the game (anymore)",IF(V424&lt;&gt;"",", dropMechanic="&amp;V424&amp;IF(V424="LIBSETS_DROP_MECHANIC_MONSTER_NAME",", dropMechanicNames={" &amp; IF(W424&lt;&gt;"","['en']='"&amp;W424&amp;"'","") &amp; IF(X424&lt;&gt;"",", ['de']='" &amp; X424&amp;"'","") &amp; "}",""),""))&amp;"},","")</f>
        <v>, setType=LIBSETS_SETTYPE_DUNGEON},</v>
      </c>
      <c r="AW424" s="25" t="str">
        <f>IF(I424&lt;&gt;"Not in the game (anymore)",IF(C424&lt;&gt;"",CONCATENATE(" --",C424," / ",B424,"   [",IF(S424&lt;&gt;"",S424,""),IF(Z424&lt;&gt;"",", "&amp;Z424,""),IF(AE424&lt;&gt;"",", "&amp;AE424,""),IF(AI424&lt;&gt;"",", "&amp;AI424,""),IF(AM424&lt;&gt;"",", "&amp;AM424,""),IF(AQ424&lt;&gt;"",", "&amp;AQ424,""),"]")),"")</f>
        <v xml:space="preserve"> --Dro'Zakar's Claws / Dro'Zakars Krallen   [Moongrave Fane]</v>
      </c>
    </row>
    <row r="425" spans="1:49" x14ac:dyDescent="0.25">
      <c r="A425" s="5">
        <v>454</v>
      </c>
      <c r="B425" t="s">
        <v>4308</v>
      </c>
      <c r="C425" t="s">
        <v>4307</v>
      </c>
      <c r="D425" t="s">
        <v>4309</v>
      </c>
      <c r="G425" s="3">
        <f>A425</f>
        <v>454</v>
      </c>
      <c r="J425" s="3" t="s">
        <v>4250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4261</v>
      </c>
      <c r="T425" s="23" t="str">
        <f>VLOOKUP(R425,'ESO zone constants'!$L$2:$O$9999,4,FALSE)</f>
        <v>DLC_SCALEBREAKER</v>
      </c>
      <c r="U425" s="3" t="str">
        <f>VLOOKUP(T425,'LibSets constants'!$B$2:$C$999,2,FALSE)</f>
        <v>Scalebraker</v>
      </c>
      <c r="W425"/>
      <c r="X425"/>
      <c r="Y425" s="3" t="str">
        <f>IF(J425&lt;&gt;"LIBSETS_SETTYPE_BATTLEGROUND",IF(J425&lt;&gt;"LIBSETS_SETTYPE_SPECIAL",IF(Z425&lt;&gt;"",VLOOKUP(Z425,'ESO zone constants'!$E$2:$L$4999,8,FALSE),""),""),"")</f>
        <v/>
      </c>
      <c r="AA425"/>
      <c r="AB425"/>
      <c r="AC425"/>
      <c r="AD425" s="3" t="str">
        <f>IF(J425&lt;&gt;"LIBSETS_SETTYPE_BATTLEGROUND",IF(J425&lt;&gt;"LIBSETS_SETTYPE_SPECIAL",IF(AE425&lt;&gt;"",VLOOKUP(AE425,'ESO zone constants'!$E$2:$L$4999,8,FALSE),""),""),"")</f>
        <v/>
      </c>
      <c r="AH425" s="3" t="str">
        <f>IF(J425&lt;&gt;"LIBSETS_SETTYPE_BATTLEGROUND",IF(J425&lt;&gt;"LIBSETS_SETTYPE_SPECIAL",IF(AI425&lt;&gt;"",VLOOKUP(AI425,'ESO zone constants'!$E$2:$L$4999,8,FALSE),""),""),"")</f>
        <v/>
      </c>
      <c r="AL425" s="3" t="str">
        <f>IF(J425&lt;&gt;"LIBSETS_SETTYPE_BATTLEGROUND",IF(J425&lt;&gt;"LIBSETS_SETTYPE_SPECIAL",IF(AM425&lt;&gt;"",VLOOKUP(AM425,'ESO zone constants'!$E$2:$L$4999,8,FALSE),""),""),"")</f>
        <v/>
      </c>
      <c r="AP425" s="3" t="str">
        <f>IF(J425&lt;&gt;"LIBSETS_SETTYPE_BATTLEGROUND",IF(J425&lt;&gt;"LIBSETS_SETTYPE_SPECIAL",IF(AQ425&lt;&gt;"",VLOOKUP(AQ425,'ESO zone constants'!$E$2:$L$4999,8,FALSE),""),""),"")</f>
        <v/>
      </c>
      <c r="AT425" s="25" t="str">
        <f>IF(A425="???","--","")&amp;IF(I425&lt;&gt;"Not in the game (anymore)",IF(A425&lt;&gt;"",CONCATENATE("[",A425,"]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dlcId=",IF(T425&lt;&gt;"",T425,"DLC_BASE_GAME")),""),"")</f>
        <v>[454] = {wayshrines={-1,-1,-1,}, dlcId=DLC_SCALEBREAKER</v>
      </c>
      <c r="AU425" s="25" t="str">
        <f>IF(I425&lt;&gt;"Not in the game (anymore)",IF(A425&lt;&gt;"",IF(R425&lt;&gt;"",CONCATENATE(", zoneIds={",R425),"")&amp;IF(Y425&lt;&gt;"",CONCATENATE(",",Y425),"")&amp;IF(AD425&lt;&gt;"",CONCATENATE(",",AD425),"")&amp;IF(AH425&lt;&gt;"",CONCATENATE(",",AH425),"")&amp;IF(AL425&lt;&gt;"",CONCATENATE(",",AL425),"")&amp;IF(AP425&lt;&gt;"",CONCATENATE(",",AP425),"")&amp;IF(R425&lt;&gt;"",CONCATENATE("}",""),"")&amp;IF(OR(L425="true",L425="false",L425&lt;&gt;""), CONCATENATE(", veteran=", L425), ""),""),"")</f>
        <v>, zoneIds={1122}, veteran=false</v>
      </c>
      <c r="AV425" s="25" t="str">
        <f>IF(I425&lt;&gt;"Not in the game (anymore)",IF(A425&lt;&gt;"",", setType="&amp;J425,"")&amp;IF(M425="true",", multiTrialSet=true","")&amp;IF(I425&lt;&gt;"Not in the game (anymore)",IF(V425&lt;&gt;"",", dropMechanic="&amp;V425&amp;IF(V425="LIBSETS_DROP_MECHANIC_MONSTER_NAME",", dropMechanicNames={" &amp; IF(W425&lt;&gt;"","['en']='"&amp;W425&amp;"'","") &amp; IF(X425&lt;&gt;"",", ['de']='" &amp; X425&amp;"'","") &amp; "}",""),""))&amp;"},","")</f>
        <v>, setType=LIBSETS_SETTYPE_DUNGEON},</v>
      </c>
      <c r="AW425" s="25" t="str">
        <f>IF(I425&lt;&gt;"Not in the game (anymore)",IF(C425&lt;&gt;"",CONCATENATE(" --",C425," / ",B425,"   [",IF(S425&lt;&gt;"",S425,""),IF(Z425&lt;&gt;"",", "&amp;Z425,""),IF(AE425&lt;&gt;"",", "&amp;AE425,""),IF(AI425&lt;&gt;"",", "&amp;AI425,""),IF(AM425&lt;&gt;"",", "&amp;AM425,""),IF(AQ425&lt;&gt;"",", "&amp;AQ425,""),"]")),"")</f>
        <v xml:space="preserve"> --Renald's Resolve / Renalds Entschlossenheit   [Moongrave Fane]</v>
      </c>
    </row>
    <row r="426" spans="1:49" x14ac:dyDescent="0.25">
      <c r="A426" s="5">
        <v>455</v>
      </c>
      <c r="B426" t="s">
        <v>4311</v>
      </c>
      <c r="C426" t="s">
        <v>4310</v>
      </c>
      <c r="D426" t="s">
        <v>4312</v>
      </c>
      <c r="G426" s="3">
        <f>A426</f>
        <v>455</v>
      </c>
      <c r="J426" s="3" t="s">
        <v>4250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4262</v>
      </c>
      <c r="T426" s="23" t="str">
        <f>VLOOKUP(R426,'ESO zone constants'!$L$2:$O$9999,4,FALSE)</f>
        <v>DLC_SCALEBREAKER</v>
      </c>
      <c r="U426" s="3" t="str">
        <f>VLOOKUP(T426,'LibSets constants'!$B$2:$C$999,2,FALSE)</f>
        <v>Scalebraker</v>
      </c>
      <c r="W426" s="3" t="str">
        <f>IF(V426&lt;&gt;"",VLOOKUP(V426,'LibSets constants'!$I$2:$L$999,3,FALSE),"")</f>
        <v/>
      </c>
      <c r="X426" s="3" t="str">
        <f>IF(V426&lt;&gt;"",VLOOKUP(V426,'LibSets constants'!$I$2:$L$999,4,FALSE),"")</f>
        <v/>
      </c>
      <c r="Y426" s="3" t="str">
        <f>IF(J426&lt;&gt;"LIBSETS_SETTYPE_BATTLEGROUND",IF(J426&lt;&gt;"LIBSETS_SETTYPE_SPECIAL",IF(Z426&lt;&gt;"",VLOOKUP(Z426,'ESO zone constants'!$E$2:$L$4999,8,FALSE),""),""),"")</f>
        <v/>
      </c>
      <c r="AA426"/>
      <c r="AB426" s="3" t="str">
        <f>IF(AA426&lt;&gt;"",VLOOKUP(AA426,'LibSets constants'!$I$2:$L$999,3,FALSE),"")</f>
        <v/>
      </c>
      <c r="AC426" s="3" t="str">
        <f>IF(AA426&lt;&gt;"",VLOOKUP(AA426,'LibSets constants'!$I$2:$L$999,4,FALSE),"")</f>
        <v/>
      </c>
      <c r="AD426" s="3" t="str">
        <f>IF(J426&lt;&gt;"LIBSETS_SETTYPE_BATTLEGROUND",IF(J426&lt;&gt;"LIBSETS_SETTYPE_SPECIAL",IF(AE426&lt;&gt;"",VLOOKUP(AE426,'ESO zone constants'!$E$2:$L$4999,8,FALSE),""),""),"")</f>
        <v/>
      </c>
      <c r="AH426" s="3" t="str">
        <f>IF(J426&lt;&gt;"LIBSETS_SETTYPE_BATTLEGROUND",IF(J426&lt;&gt;"LIBSETS_SETTYPE_SPECIAL",IF(AI426&lt;&gt;"",VLOOKUP(AI426,'ESO zone constants'!$E$2:$L$4999,8,FALSE),""),""),"")</f>
        <v/>
      </c>
      <c r="AL426" s="3" t="str">
        <f>IF(J426&lt;&gt;"LIBSETS_SETTYPE_BATTLEGROUND",IF(J426&lt;&gt;"LIBSETS_SETTYPE_SPECIAL",IF(AM426&lt;&gt;"",VLOOKUP(AM426,'ESO zone constants'!$E$2:$L$4999,8,FALSE),""),""),"")</f>
        <v/>
      </c>
      <c r="AP426" s="3" t="str">
        <f>IF(J426&lt;&gt;"LIBSETS_SETTYPE_BATTLEGROUND",IF(J426&lt;&gt;"LIBSETS_SETTYPE_SPECIAL",IF(AQ426&lt;&gt;"",VLOOKUP(AQ426,'ESO zone constants'!$E$2:$L$4999,8,FALSE),""),""),"")</f>
        <v/>
      </c>
      <c r="AT426" s="25" t="str">
        <f>IF(A426="???","--","")&amp;IF(I426&lt;&gt;"Not in the game (anymore)",IF(A426&lt;&gt;"",CONCATENATE("[",A426,"]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dlcId=",IF(T426&lt;&gt;"",T426,"DLC_BASE_GAME")),""),"")</f>
        <v>[455] = {wayshrines={-1,-1,-1,}, dlcId=DLC_SCALEBREAKER</v>
      </c>
      <c r="AU426" s="25" t="str">
        <f>IF(I426&lt;&gt;"Not in the game (anymore)",IF(A426&lt;&gt;"",IF(R426&lt;&gt;"",CONCATENATE(", zoneIds={",R426),"")&amp;IF(Y426&lt;&gt;"",CONCATENATE(",",Y426),"")&amp;IF(AD426&lt;&gt;"",CONCATENATE(",",AD426),"")&amp;IF(AH426&lt;&gt;"",CONCATENATE(",",AH426),"")&amp;IF(AL426&lt;&gt;"",CONCATENATE(",",AL426),"")&amp;IF(AP426&lt;&gt;"",CONCATENATE(",",AP426),"")&amp;IF(R426&lt;&gt;"",CONCATENATE("}",""),"")&amp;IF(OR(L426="true",L426="false",L426&lt;&gt;""), CONCATENATE(", veteran=", L426), ""),""),"")</f>
        <v>, zoneIds={1123}, veteran=false</v>
      </c>
      <c r="AV426" s="25" t="str">
        <f>IF(I426&lt;&gt;"Not in the game (anymore)",IF(A426&lt;&gt;"",", setType="&amp;J426,"")&amp;IF(M426="true",", multiTrialSet=true","")&amp;IF(I426&lt;&gt;"Not in the game (anymore)",IF(V426&lt;&gt;"",", dropMechanic="&amp;V426&amp;IF(V426="LIBSETS_DROP_MECHANIC_MONSTER_NAME",", dropMechanicNames={" &amp; IF(W426&lt;&gt;"","['en']='"&amp;W426&amp;"'","") &amp; IF(X426&lt;&gt;"",", ['de']='" &amp; X426&amp;"'","") &amp; "}",""),""))&amp;"},","")</f>
        <v>, setType=LIBSETS_SETTYPE_DUNGEON},</v>
      </c>
      <c r="AW426" s="25" t="str">
        <f>IF(I426&lt;&gt;"Not in the game (anymore)",IF(C426&lt;&gt;"",CONCATENATE(" --",C426," / ",B426,"   [",IF(S426&lt;&gt;"",S426,""),IF(Z426&lt;&gt;"",", "&amp;Z426,""),IF(AE426&lt;&gt;"",", "&amp;AE426,""),IF(AI426&lt;&gt;"",", "&amp;AI426,""),IF(AM426&lt;&gt;"",", "&amp;AM426,""),IF(AQ426&lt;&gt;"",", "&amp;AQ426,""),"]")),"")</f>
        <v xml:space="preserve"> --Z'en's Redress / Z'ens Wiedergutmachung   [Lair of Maarselok]</v>
      </c>
    </row>
    <row r="427" spans="1:49" x14ac:dyDescent="0.25">
      <c r="A427" s="5">
        <v>456</v>
      </c>
      <c r="B427" t="s">
        <v>4314</v>
      </c>
      <c r="C427" t="s">
        <v>4313</v>
      </c>
      <c r="D427" t="s">
        <v>4315</v>
      </c>
      <c r="G427" s="3">
        <f t="shared" ref="G386:G430" si="35">A427</f>
        <v>456</v>
      </c>
      <c r="J427" s="3" t="s">
        <v>4250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4262</v>
      </c>
      <c r="T427" s="23" t="str">
        <f>VLOOKUP(R427,'ESO zone constants'!$L$2:$O$9999,4,FALSE)</f>
        <v>DLC_SCALEBREAKER</v>
      </c>
      <c r="U427" s="3" t="str">
        <f>VLOOKUP(T427,'LibSets constants'!$B$2:$C$999,2,FALSE)</f>
        <v>Scalebraker</v>
      </c>
      <c r="W427"/>
      <c r="X427"/>
      <c r="Y427" s="3" t="str">
        <f>IF(J427&lt;&gt;"LIBSETS_SETTYPE_BATTLEGROUND",IF(J427&lt;&gt;"LIBSETS_SETTYPE_SPECIAL",IF(Z427&lt;&gt;"",VLOOKUP(Z427,'ESO zone constants'!$E$2:$L$4999,8,FALSE),""),""),"")</f>
        <v/>
      </c>
      <c r="AA427"/>
      <c r="AB427"/>
      <c r="AC427"/>
      <c r="AD427" s="3" t="str">
        <f>IF(J427&lt;&gt;"LIBSETS_SETTYPE_BATTLEGROUND",IF(J427&lt;&gt;"LIBSETS_SETTYPE_SPECIAL",IF(AE427&lt;&gt;"",VLOOKUP(AE427,'ESO zone constants'!$E$2:$L$4999,8,FALSE),""),""),"")</f>
        <v/>
      </c>
      <c r="AH427" s="3" t="str">
        <f>IF(J427&lt;&gt;"LIBSETS_SETTYPE_BATTLEGROUND",IF(J427&lt;&gt;"LIBSETS_SETTYPE_SPECIAL",IF(AI427&lt;&gt;"",VLOOKUP(AI427,'ESO zone constants'!$E$2:$L$4999,8,FALSE),""),""),"")</f>
        <v/>
      </c>
      <c r="AL427" s="3" t="str">
        <f>IF(J427&lt;&gt;"LIBSETS_SETTYPE_BATTLEGROUND",IF(J427&lt;&gt;"LIBSETS_SETTYPE_SPECIAL",IF(AM427&lt;&gt;"",VLOOKUP(AM427,'ESO zone constants'!$E$2:$L$4999,8,FALSE),""),""),"")</f>
        <v/>
      </c>
      <c r="AP427" s="3" t="str">
        <f>IF(J427&lt;&gt;"LIBSETS_SETTYPE_BATTLEGROUND",IF(J427&lt;&gt;"LIBSETS_SETTYPE_SPECIAL",IF(AQ427&lt;&gt;"",VLOOKUP(AQ427,'ESO zone constants'!$E$2:$L$4999,8,FALSE),""),""),"")</f>
        <v/>
      </c>
      <c r="AT427" s="25" t="str">
        <f t="shared" ref="AT386:AT430" si="36">IF(A427="???","--","")&amp;IF(I427&lt;&gt;"Not in the game (anymore)",IF(A427&lt;&gt;"",CONCATENATE("[",A427,"]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dlcId=",IF(T427&lt;&gt;"",T427,"DLC_BASE_GAME")),""),"")</f>
        <v>[456] = {wayshrines={-1,-1,-1,}, dlcId=DLC_SCALEBREAKER</v>
      </c>
      <c r="AU427" s="25" t="str">
        <f t="shared" ref="AU398:AU430" si="37">IF(I427&lt;&gt;"Not in the game (anymore)",IF(A427&lt;&gt;"",IF(R427&lt;&gt;"",CONCATENATE(", zoneIds={",R427),"")&amp;IF(Y427&lt;&gt;"",CONCATENATE(",",Y427),"")&amp;IF(AD427&lt;&gt;"",CONCATENATE(",",AD427),"")&amp;IF(AH427&lt;&gt;"",CONCATENATE(",",AH427),"")&amp;IF(AL427&lt;&gt;"",CONCATENATE(",",AL427),"")&amp;IF(AP427&lt;&gt;"",CONCATENATE(",",AP427),"")&amp;IF(R427&lt;&gt;"",CONCATENATE("}",""),"")&amp;IF(OR(L427="true",L427="false",L427&lt;&gt;""), CONCATENATE(", veteran=", L427), ""),""),"")</f>
        <v>, zoneIds={1123}, veteran=false</v>
      </c>
      <c r="AV427" s="25" t="str">
        <f t="shared" ref="AV399:AV430" si="38">IF(I427&lt;&gt;"Not in the game (anymore)",IF(A427&lt;&gt;"",", setType="&amp;J427,"")&amp;IF(M427="true",", multiTrialSet=true","")&amp;IF(I427&lt;&gt;"Not in the game (anymore)",IF(V427&lt;&gt;"",", dropMechanic="&amp;V427&amp;IF(V427="LIBSETS_DROP_MECHANIC_MONSTER_NAME",", dropMechanicNames={" &amp; IF(W427&lt;&gt;"","['en']='"&amp;W427&amp;"'","") &amp; IF(X427&lt;&gt;"",", ['de']='" &amp; X427&amp;"'","") &amp; "}",""),""))&amp;"},","")</f>
        <v>, setType=LIBSETS_SETTYPE_DUNGEON},</v>
      </c>
      <c r="AW427" s="25" t="str">
        <f t="shared" ref="AW425:AW430" si="39">IF(I427&lt;&gt;"Not in the game (anymore)",IF(C427&lt;&gt;"",CONCATENATE(" --",C427," / ",B427,"   [",IF(S427&lt;&gt;"",S427,""),IF(Z427&lt;&gt;"",", "&amp;Z427,""),IF(AE427&lt;&gt;"",", "&amp;AE427,""),IF(AI427&lt;&gt;"",", "&amp;AI427,""),IF(AM427&lt;&gt;"",", "&amp;AM427,""),IF(AQ427&lt;&gt;"",", "&amp;AQ427,""),"]")),"")</f>
        <v xml:space="preserve"> --Azureblight Reaper / Azurfäuleschnitter   [Lair of Maarselok]</v>
      </c>
    </row>
    <row r="428" spans="1:49" x14ac:dyDescent="0.25">
      <c r="A428" s="5">
        <v>457</v>
      </c>
      <c r="B428" t="s">
        <v>4317</v>
      </c>
      <c r="C428" t="s">
        <v>4316</v>
      </c>
      <c r="D428" t="s">
        <v>4318</v>
      </c>
      <c r="G428" s="3">
        <f t="shared" si="35"/>
        <v>457</v>
      </c>
      <c r="J428" s="3" t="s">
        <v>4250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4262</v>
      </c>
      <c r="T428" s="23" t="str">
        <f>VLOOKUP(R428,'ESO zone constants'!$L$2:$O$9999,4,FALSE)</f>
        <v>DLC_SCALEBREAKER</v>
      </c>
      <c r="U428" s="3" t="str">
        <f>VLOOKUP(T428,'LibSets constants'!$B$2:$C$999,2,FALSE)</f>
        <v>Scalebraker</v>
      </c>
      <c r="W428"/>
      <c r="X428"/>
      <c r="Y428" s="3" t="str">
        <f>IF(J428&lt;&gt;"LIBSETS_SETTYPE_BATTLEGROUND",IF(J428&lt;&gt;"LIBSETS_SETTYPE_SPECIAL",IF(Z428&lt;&gt;"",VLOOKUP(Z428,'ESO zone constants'!$E$2:$L$4999,8,FALSE),""),""),"")</f>
        <v/>
      </c>
      <c r="AA428"/>
      <c r="AB428"/>
      <c r="AC428"/>
      <c r="AD428" s="3" t="str">
        <f>IF(J428&lt;&gt;"LIBSETS_SETTYPE_BATTLEGROUND",IF(J428&lt;&gt;"LIBSETS_SETTYPE_SPECIAL",IF(AE428&lt;&gt;"",VLOOKUP(AE428,'ESO zone constants'!$E$2:$L$4999,8,FALSE),""),""),"")</f>
        <v/>
      </c>
      <c r="AH428" s="3" t="str">
        <f>IF(J428&lt;&gt;"LIBSETS_SETTYPE_BATTLEGROUND",IF(J428&lt;&gt;"LIBSETS_SETTYPE_SPECIAL",IF(AI428&lt;&gt;"",VLOOKUP(AI428,'ESO zone constants'!$E$2:$L$4999,8,FALSE),""),""),"")</f>
        <v/>
      </c>
      <c r="AL428" s="3" t="str">
        <f>IF(J428&lt;&gt;"LIBSETS_SETTYPE_BATTLEGROUND",IF(J428&lt;&gt;"LIBSETS_SETTYPE_SPECIAL",IF(AM428&lt;&gt;"",VLOOKUP(AM428,'ESO zone constants'!$E$2:$L$4999,8,FALSE),""),""),"")</f>
        <v/>
      </c>
      <c r="AP428" s="3" t="str">
        <f>IF(J428&lt;&gt;"LIBSETS_SETTYPE_BATTLEGROUND",IF(J428&lt;&gt;"LIBSETS_SETTYPE_SPECIAL",IF(AQ428&lt;&gt;"",VLOOKUP(AQ428,'ESO zone constants'!$E$2:$L$4999,8,FALSE),""),""),"")</f>
        <v/>
      </c>
      <c r="AT428" s="25" t="str">
        <f t="shared" si="36"/>
        <v>[457] = {wayshrines={-1,-1,-1,}, dlcId=DLC_SCALEBREAKER</v>
      </c>
      <c r="AU428" s="25" t="str">
        <f t="shared" si="37"/>
        <v>, zoneIds={1123}, veteran=false</v>
      </c>
      <c r="AV428" s="25" t="str">
        <f t="shared" si="38"/>
        <v>, setType=LIBSETS_SETTYPE_DUNGEON},</v>
      </c>
      <c r="AW428" s="25" t="str">
        <f t="shared" si="39"/>
        <v xml:space="preserve"> --Dragon's Defilement / Drachenschändung   [Lair of Maarselok]</v>
      </c>
    </row>
    <row r="429" spans="1:49" x14ac:dyDescent="0.25">
      <c r="A429" s="5">
        <v>458</v>
      </c>
      <c r="B429" t="s">
        <v>4319</v>
      </c>
      <c r="C429" t="s">
        <v>4319</v>
      </c>
      <c r="D429" t="s">
        <v>4319</v>
      </c>
      <c r="G429" s="3">
        <f t="shared" si="35"/>
        <v>458</v>
      </c>
      <c r="J429" s="3" t="s">
        <v>4252</v>
      </c>
      <c r="L429" t="s">
        <v>4239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4261</v>
      </c>
      <c r="T429" s="23" t="str">
        <f>VLOOKUP(R429,'ESO zone constants'!$L$2:$O$9999,4,FALSE)</f>
        <v>DLC_SCALEBREAKER</v>
      </c>
      <c r="U429" s="3" t="str">
        <f>VLOOKUP(T429,'LibSets constants'!$B$2:$C$999,2,FALSE)</f>
        <v>Scalebraker</v>
      </c>
      <c r="V429" s="43" t="s">
        <v>4357</v>
      </c>
      <c r="W429"/>
      <c r="X429"/>
      <c r="Y429" s="3" t="str">
        <f>IF(J429&lt;&gt;"LIBSETS_SETTYPE_BATTLEGROUND",IF(J429&lt;&gt;"LIBSETS_SETTYPE_SPECIAL",IF(Z429&lt;&gt;"",VLOOKUP(Z429,'ESO zone constants'!$E$2:$L$4999,8,FALSE),""),""),"")</f>
        <v/>
      </c>
      <c r="AA429"/>
      <c r="AB429"/>
      <c r="AC429"/>
      <c r="AD429" s="3" t="str">
        <f>IF(J429&lt;&gt;"LIBSETS_SETTYPE_BATTLEGROUND",IF(J429&lt;&gt;"LIBSETS_SETTYPE_SPECIAL",IF(AE429&lt;&gt;"",VLOOKUP(AE429,'ESO zone constants'!$E$2:$L$4999,8,FALSE),""),""),"")</f>
        <v/>
      </c>
      <c r="AH429" s="3" t="str">
        <f>IF(J429&lt;&gt;"LIBSETS_SETTYPE_BATTLEGROUND",IF(J429&lt;&gt;"LIBSETS_SETTYPE_SPECIAL",IF(AI429&lt;&gt;"",VLOOKUP(AI429,'ESO zone constants'!$E$2:$L$4999,8,FALSE),""),""),"")</f>
        <v/>
      </c>
      <c r="AL429" s="3" t="str">
        <f>IF(J429&lt;&gt;"LIBSETS_SETTYPE_BATTLEGROUND",IF(J429&lt;&gt;"LIBSETS_SETTYPE_SPECIAL",IF(AM429&lt;&gt;"",VLOOKUP(AM429,'ESO zone constants'!$E$2:$L$4999,8,FALSE),""),""),"")</f>
        <v/>
      </c>
      <c r="AP429" s="3" t="str">
        <f>IF(J429&lt;&gt;"LIBSETS_SETTYPE_BATTLEGROUND",IF(J429&lt;&gt;"LIBSETS_SETTYPE_SPECIAL",IF(AQ429&lt;&gt;"",VLOOKUP(AQ429,'ESO zone constants'!$E$2:$L$4999,8,FALSE),""),""),"")</f>
        <v/>
      </c>
      <c r="AT429" s="25" t="str">
        <f t="shared" si="36"/>
        <v>[458] = {wayshrines={-1,-1,-1,}, dlcId=DLC_SCALEBREAKER</v>
      </c>
      <c r="AU429" s="25" t="str">
        <f t="shared" si="37"/>
        <v>, zoneIds={1122}, veteran={[EQUIP_TYPE_HEAD]=true, [EQUIP_TYPE_SHOULDERS]=false}</v>
      </c>
      <c r="AV429" s="25" t="str">
        <f t="shared" si="38"/>
        <v>, setType=LIBSETS_SETTYPE_MONSTER, dropMechanic=LIBSETS_DROP_MECHANIC_MONSTER_NAME, dropMechanicNames={}},</v>
      </c>
      <c r="AW429" s="25" t="str">
        <f t="shared" si="39"/>
        <v xml:space="preserve"> --Grundwulf / Grundwulf   [Moongrave Fane]</v>
      </c>
    </row>
    <row r="430" spans="1:49" x14ac:dyDescent="0.25">
      <c r="A430" s="5">
        <v>459</v>
      </c>
      <c r="B430" t="s">
        <v>4320</v>
      </c>
      <c r="C430" t="s">
        <v>4320</v>
      </c>
      <c r="D430" t="s">
        <v>4320</v>
      </c>
      <c r="G430" s="3">
        <f t="shared" si="35"/>
        <v>459</v>
      </c>
      <c r="J430" s="3" t="s">
        <v>4252</v>
      </c>
      <c r="L430" t="s">
        <v>4239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4262</v>
      </c>
      <c r="T430" s="23" t="str">
        <f>VLOOKUP(R430,'ESO zone constants'!$L$2:$O$9999,4,FALSE)</f>
        <v>DLC_SCALEBREAKER</v>
      </c>
      <c r="U430" s="3" t="str">
        <f>VLOOKUP(T430,'LibSets constants'!$B$2:$C$999,2,FALSE)</f>
        <v>Scalebraker</v>
      </c>
      <c r="V430" s="43" t="s">
        <v>4357</v>
      </c>
      <c r="W430"/>
      <c r="X430"/>
      <c r="Y430" s="3" t="str">
        <f>IF(J430&lt;&gt;"LIBSETS_SETTYPE_BATTLEGROUND",IF(J430&lt;&gt;"LIBSETS_SETTYPE_SPECIAL",IF(Z430&lt;&gt;"",VLOOKUP(Z430,'ESO zone constants'!$E$2:$L$4999,8,FALSE),""),""),"")</f>
        <v/>
      </c>
      <c r="AA430"/>
      <c r="AB430"/>
      <c r="AC430"/>
      <c r="AD430" s="3" t="str">
        <f>IF(J430&lt;&gt;"LIBSETS_SETTYPE_BATTLEGROUND",IF(J430&lt;&gt;"LIBSETS_SETTYPE_SPECIAL",IF(AE430&lt;&gt;"",VLOOKUP(AE430,'ESO zone constants'!$E$2:$L$4999,8,FALSE),""),""),"")</f>
        <v/>
      </c>
      <c r="AH430" s="3" t="str">
        <f>IF(J430&lt;&gt;"LIBSETS_SETTYPE_BATTLEGROUND",IF(J430&lt;&gt;"LIBSETS_SETTYPE_SPECIAL",IF(AI430&lt;&gt;"",VLOOKUP(AI430,'ESO zone constants'!$E$2:$L$4999,8,FALSE),""),""),"")</f>
        <v/>
      </c>
      <c r="AL430" s="3" t="str">
        <f>IF(J430&lt;&gt;"LIBSETS_SETTYPE_BATTLEGROUND",IF(J430&lt;&gt;"LIBSETS_SETTYPE_SPECIAL",IF(AM430&lt;&gt;"",VLOOKUP(AM430,'ESO zone constants'!$E$2:$L$4999,8,FALSE),""),""),"")</f>
        <v/>
      </c>
      <c r="AP430" s="3" t="str">
        <f>IF(J430&lt;&gt;"LIBSETS_SETTYPE_BATTLEGROUND",IF(J430&lt;&gt;"LIBSETS_SETTYPE_SPECIAL",IF(AQ430&lt;&gt;"",VLOOKUP(AQ430,'ESO zone constants'!$E$2:$L$4999,8,FALSE),""),""),"")</f>
        <v/>
      </c>
      <c r="AT430" s="25" t="str">
        <f t="shared" si="36"/>
        <v>[459] = {wayshrines={-1,-1,-1,}, dlcId=DLC_SCALEBREAKER</v>
      </c>
      <c r="AU430" s="25" t="str">
        <f t="shared" si="37"/>
        <v>, zoneIds={1123}, veteran={[EQUIP_TYPE_HEAD]=true, [EQUIP_TYPE_SHOULDERS]=false}</v>
      </c>
      <c r="AV430" s="25" t="str">
        <f t="shared" si="38"/>
        <v>, setType=LIBSETS_SETTYPE_MONSTER, dropMechanic=LIBSETS_DROP_MECHANIC_MONSTER_NAME, dropMechanicNames={}},</v>
      </c>
      <c r="AW430" s="25" t="str">
        <f t="shared" si="39"/>
        <v xml:space="preserve"> --Maarselok / Maarselok   [Lair of Maarselok]</v>
      </c>
    </row>
  </sheetData>
  <autoFilter ref="A1:AW430">
    <sortState ref="A359:AW426">
      <sortCondition ref="A1:A430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1" customWidth="1"/>
    <col min="10" max="10" width="20.85546875" style="21" bestFit="1" customWidth="1"/>
  </cols>
  <sheetData>
    <row r="1" spans="1:10" ht="21" x14ac:dyDescent="0.35">
      <c r="A1" s="44"/>
      <c r="B1" s="44"/>
      <c r="C1" s="44"/>
      <c r="D1" s="44"/>
      <c r="E1" s="44"/>
      <c r="F1" s="44"/>
      <c r="G1" s="36"/>
      <c r="H1"/>
      <c r="I1" s="3"/>
      <c r="J1"/>
    </row>
    <row r="2" spans="1:10" ht="30" x14ac:dyDescent="0.25">
      <c r="A2" s="10" t="s">
        <v>138</v>
      </c>
      <c r="B2" s="10" t="s">
        <v>139</v>
      </c>
      <c r="C2" s="10" t="s">
        <v>3999</v>
      </c>
      <c r="D2" s="1" t="s">
        <v>136</v>
      </c>
      <c r="E2" s="1" t="s">
        <v>2487</v>
      </c>
      <c r="F2" s="3" t="s">
        <v>137</v>
      </c>
      <c r="G2" s="3" t="s">
        <v>4268</v>
      </c>
      <c r="H2" s="16" t="s">
        <v>2486</v>
      </c>
      <c r="I2" s="22" t="s">
        <v>4323</v>
      </c>
      <c r="J2" s="21" t="s">
        <v>2485</v>
      </c>
    </row>
    <row r="3" spans="1:10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constants'!$A$2:$B$999,2,FALSE)</f>
        <v>DLC_BASE_GAME</v>
      </c>
      <c r="J3" s="21" t="str">
        <f>VLOOKUP(H3,'LibSets constants'!$A$2:$C$999,3,FALSE)</f>
        <v>Included in base game</v>
      </c>
    </row>
    <row r="4" spans="1:10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constants'!$A$2:$B$999,2,FALSE)</f>
        <v>DLC_BASE_GAME</v>
      </c>
      <c r="J4" s="21" t="str">
        <f>VLOOKUP(H4,'LibSets constants'!$A$2:$C$999,3,FALSE)</f>
        <v>Included in base game</v>
      </c>
    </row>
    <row r="5" spans="1:10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constants'!$A$2:$B$999,2,FALSE)</f>
        <v>DLC_BASE_GAME</v>
      </c>
      <c r="J5" s="21" t="str">
        <f>VLOOKUP(H5,'LibSets constants'!$A$2:$C$999,3,FALSE)</f>
        <v>Included in base game</v>
      </c>
    </row>
    <row r="6" spans="1:10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constants'!$A$2:$B$999,2,FALSE)</f>
        <v>DLC_BASE_GAME</v>
      </c>
      <c r="J6" s="21" t="str">
        <f>VLOOKUP(H6,'LibSets constants'!$A$2:$C$999,3,FALSE)</f>
        <v>Included in base game</v>
      </c>
    </row>
    <row r="7" spans="1:10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constants'!$A$2:$B$999,2,FALSE)</f>
        <v>DLC_CLOCKWORK_CITY</v>
      </c>
      <c r="J7" s="21" t="str">
        <f>VLOOKUP(H7,'LibSets constants'!$A$2:$C$999,3,FALSE)</f>
        <v>Clockwork City</v>
      </c>
    </row>
    <row r="8" spans="1:10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constants'!$A$2:$B$999,2,FALSE)</f>
        <v>DLC_CLOCKWORK_CITY</v>
      </c>
      <c r="J8" s="21" t="str">
        <f>VLOOKUP(H8,'LibSets constants'!$A$2:$C$999,3,FALSE)</f>
        <v>Clockwork City</v>
      </c>
    </row>
    <row r="9" spans="1:10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constants'!$A$2:$B$999,2,FALSE)</f>
        <v>DLC_BASE_GAME</v>
      </c>
      <c r="J9" s="21" t="str">
        <f>VLOOKUP(H9,'LibSets constants'!$A$2:$C$999,3,FALSE)</f>
        <v>Included in base game</v>
      </c>
    </row>
    <row r="10" spans="1:10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constants'!$A$2:$B$999,2,FALSE)</f>
        <v>DLC_BASE_GAME</v>
      </c>
      <c r="J10" s="21" t="str">
        <f>VLOOKUP(H10,'LibSets constants'!$A$2:$C$999,3,FALSE)</f>
        <v>Included in base game</v>
      </c>
    </row>
    <row r="11" spans="1:10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constants'!$A$2:$B$999,2,FALSE)</f>
        <v>DLC_BASE_GAME</v>
      </c>
      <c r="J11" s="21" t="str">
        <f>VLOOKUP(H11,'LibSets constants'!$A$2:$C$999,3,FALSE)</f>
        <v>Included in base game</v>
      </c>
    </row>
    <row r="12" spans="1:10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constants'!$A$2:$B$999,2,FALSE)</f>
        <v>DLC_BASE_GAME</v>
      </c>
      <c r="J12" s="21" t="str">
        <f>VLOOKUP(H12,'LibSets constants'!$A$2:$C$999,3,FALSE)</f>
        <v>Included in base game</v>
      </c>
    </row>
    <row r="13" spans="1:10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constants'!$A$2:$B$999,2,FALSE)</f>
        <v>DLC_DRAGON_BONES</v>
      </c>
      <c r="J13" s="21" t="str">
        <f>VLOOKUP(H13,'LibSets constants'!$A$2:$C$999,3,FALSE)</f>
        <v>Dragon Bones</v>
      </c>
    </row>
    <row r="14" spans="1:10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constants'!$A$2:$B$999,2,FALSE)</f>
        <v>DLC_DRAGON_BONES</v>
      </c>
      <c r="J14" s="21" t="str">
        <f>VLOOKUP(H14,'LibSets constants'!$A$2:$C$999,3,FALSE)</f>
        <v>Dragon Bones</v>
      </c>
    </row>
    <row r="15" spans="1:10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constants'!$A$2:$B$999,2,FALSE)</f>
        <v>DLC_BASE_GAME</v>
      </c>
      <c r="J15" s="21" t="str">
        <f>VLOOKUP(H15,'LibSets constants'!$A$2:$C$999,3,FALSE)</f>
        <v>Included in base game</v>
      </c>
    </row>
    <row r="16" spans="1:10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constants'!$A$2:$B$999,2,FALSE)</f>
        <v>DLC_BASE_GAME</v>
      </c>
      <c r="J16" s="21" t="str">
        <f>VLOOKUP(H16,'LibSets constants'!$A$2:$C$999,3,FALSE)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constants'!$A$2:$B$999,2,FALSE)</f>
        <v>DLC_BASE_GAME</v>
      </c>
      <c r="J17" s="21" t="str">
        <f>VLOOKUP(H17,'LibSets constants'!$A$2:$C$999,3,FALSE)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constants'!$A$2:$B$999,2,FALSE)</f>
        <v>DLC_BASE_GAME</v>
      </c>
      <c r="J18" s="21" t="str">
        <f>VLOOKUP(H18,'LibSets constants'!$A$2:$C$999,3,FALSE)</f>
        <v>Included in base game</v>
      </c>
    </row>
    <row r="19" spans="1:10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constants'!$A$2:$B$999,2,FALSE)</f>
        <v>DLC_SUMMERSET</v>
      </c>
      <c r="J19" s="21" t="str">
        <f>VLOOKUP(H19,'LibSets constants'!$A$2:$C$999,3,FALSE)</f>
        <v>Summerset</v>
      </c>
    </row>
    <row r="20" spans="1:10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constants'!$A$2:$B$999,2,FALSE)</f>
        <v>DLC_SUMMERSET</v>
      </c>
      <c r="J20" s="21" t="str">
        <f>VLOOKUP(H20,'LibSets constants'!$A$2:$C$999,3,FALSE)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constants'!$A$2:$B$999,2,FALSE)</f>
        <v>DLC_SHADOWS_OF_THE_HIST</v>
      </c>
      <c r="J21" s="21" t="str">
        <f>VLOOKUP(H21,'LibSets constants'!$A$2:$C$999,3,FALSE)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constants'!$A$2:$B$999,2,FALSE)</f>
        <v>DLC_SHADOWS_OF_THE_HIST</v>
      </c>
      <c r="J22" s="21" t="str">
        <f>VLOOKUP(H22,'LibSets constants'!$A$2:$C$999,3,FALSE)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constants'!$A$2:$B$999,2,FALSE)</f>
        <v>DLC_BASE_GAME</v>
      </c>
      <c r="J23" s="21" t="str">
        <f>VLOOKUP(H23,'LibSets constants'!$A$2:$C$999,3,FALSE)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constants'!$A$2:$B$999,2,FALSE)</f>
        <v>DLC_BASE_GAME</v>
      </c>
      <c r="J24" s="21" t="str">
        <f>VLOOKUP(H24,'LibSets constants'!$A$2:$C$999,3,FALSE)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constants'!$A$2:$B$999,2,FALSE)</f>
        <v>DLC_BASE_GAME</v>
      </c>
      <c r="J25" s="21" t="str">
        <f>VLOOKUP(H25,'LibSets constants'!$A$2:$C$999,3,FALSE)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constants'!$A$2:$B$999,2,FALSE)</f>
        <v>DLC_BASE_GAME</v>
      </c>
      <c r="J26" s="21" t="str">
        <f>VLOOKUP(H26,'LibSets constants'!$A$2:$C$999,3,FALSE)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constants'!$A$2:$B$999,2,FALSE)</f>
        <v>DLC_BASE_GAME</v>
      </c>
      <c r="J27" s="21" t="str">
        <f>VLOOKUP(H27,'LibSets constants'!$A$2:$C$999,3,FALSE)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constants'!$A$2:$B$999,2,FALSE)</f>
        <v>DLC_BASE_GAME</v>
      </c>
      <c r="J28" s="21" t="str">
        <f>VLOOKUP(H28,'LibSets constants'!$A$2:$C$999,3,FALSE)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constants'!$A$2:$B$999,2,FALSE)</f>
        <v>DLC_BASE_GAME</v>
      </c>
      <c r="J29" s="21" t="str">
        <f>VLOOKUP(H29,'LibSets constants'!$A$2:$C$999,3,FALSE)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constants'!$A$2:$B$999,2,FALSE)</f>
        <v>DLC_BASE_GAME</v>
      </c>
      <c r="J30" s="21" t="str">
        <f>VLOOKUP(H30,'LibSets constants'!$A$2:$C$999,3,FALSE)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constants'!$A$2:$B$999,2,FALSE)</f>
        <v>DLC_WRATHSTONE</v>
      </c>
      <c r="J31" s="21" t="str">
        <f>VLOOKUP(H31,'LibSets constants'!$A$2:$C$999,3,FALSE)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constants'!$A$2:$B$999,2,FALSE)</f>
        <v>DLC_WRATHSTONE</v>
      </c>
      <c r="J32" s="21" t="str">
        <f>VLOOKUP(H32,'LibSets constants'!$A$2:$C$999,3,FALSE)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constants'!$A$2:$B$999,2,FALSE)</f>
        <v>DLC_BASE_GAME</v>
      </c>
      <c r="J33" s="21" t="str">
        <f>VLOOKUP(H33,'LibSets constants'!$A$2:$C$999,3,FALSE)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constants'!$A$2:$B$999,2,FALSE)</f>
        <v>DLC_BASE_GAME</v>
      </c>
      <c r="J34" s="21" t="str">
        <f>VLOOKUP(H34,'LibSets constants'!$A$2:$C$999,3,FALSE)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constants'!$A$2:$B$999,2,FALSE)</f>
        <v>DLC_BASE_GAME</v>
      </c>
      <c r="J35" s="21" t="str">
        <f>VLOOKUP(H35,'LibSets constants'!$A$2:$C$999,3,FALSE)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constants'!$A$2:$B$999,2,FALSE)</f>
        <v>DLC_BASE_GAME</v>
      </c>
      <c r="J36" s="21" t="str">
        <f>VLOOKUP(H36,'LibSets constants'!$A$2:$C$999,3,FALSE)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constants'!$A$2:$B$999,2,FALSE)</f>
        <v>DLC_BASE_GAME</v>
      </c>
      <c r="J37" s="21" t="str">
        <f>VLOOKUP(H37,'LibSets constants'!$A$2:$C$999,3,FALSE)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constants'!$A$2:$B$999,2,FALSE)</f>
        <v>DLC_BASE_GAME</v>
      </c>
      <c r="J38" s="21" t="str">
        <f>VLOOKUP(H38,'LibSets constants'!$A$2:$C$999,3,FALSE)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constants'!$A$2:$B$999,2,FALSE)</f>
        <v>DLC_DRAGON_BONES</v>
      </c>
      <c r="J39" s="21" t="str">
        <f>VLOOKUP(H39,'LibSets constants'!$A$2:$C$999,3,FALSE)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constants'!$A$2:$B$999,2,FALSE)</f>
        <v>DLC_DRAGON_BONES</v>
      </c>
      <c r="J40" s="21" t="str">
        <f>VLOOKUP(H40,'LibSets constants'!$A$2:$C$999,3,FALSE)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constants'!$A$2:$B$999,2,FALSE)</f>
        <v>DLC_DRAGON_BONES</v>
      </c>
      <c r="J41" s="21" t="str">
        <f>VLOOKUP(H41,'LibSets constants'!$A$2:$C$999,3,FALSE)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constants'!$A$2:$B$999,2,FALSE)</f>
        <v>DLC_DRAGON_BONES</v>
      </c>
      <c r="J42" s="21" t="str">
        <f>VLOOKUP(H42,'LibSets constants'!$A$2:$C$999,3,FALSE)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constants'!$A$2:$B$999,2,FALSE)</f>
        <v>DLC_WRATHSTONE</v>
      </c>
      <c r="J43" s="21" t="str">
        <f>VLOOKUP(H43,'LibSets constants'!$A$2:$C$999,3,FALSE)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constants'!$A$2:$B$999,2,FALSE)</f>
        <v>DLC_WRATHSTONE</v>
      </c>
      <c r="J44" s="21" t="str">
        <f>VLOOKUP(H44,'LibSets constants'!$A$2:$C$999,3,FALSE)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constants'!$A$2:$B$999,2,FALSE)</f>
        <v>DLC_BASE_GAME</v>
      </c>
      <c r="J45" s="21" t="str">
        <f>VLOOKUP(H45,'LibSets constants'!$A$2:$C$999,3,FALSE)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constants'!$A$2:$B$999,2,FALSE)</f>
        <v>DLC_BASE_GAME</v>
      </c>
      <c r="J46" s="21" t="str">
        <f>VLOOKUP(H46,'LibSets constants'!$A$2:$C$999,3,FALSE)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constants'!$A$2:$B$999,2,FALSE)</f>
        <v>DLC_BASE_GAME</v>
      </c>
      <c r="J47" s="21" t="str">
        <f>VLOOKUP(H47,'LibSets constants'!$A$2:$C$999,3,FALSE)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constants'!$A$2:$B$999,2,FALSE)</f>
        <v>DLC_BASE_GAME</v>
      </c>
      <c r="J48" s="21" t="str">
        <f>VLOOKUP(H48,'LibSets constants'!$A$2:$C$999,3,FALSE)</f>
        <v>Included in base game</v>
      </c>
    </row>
    <row r="49" spans="1:10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constants'!$A$2:$B$999,2,FALSE)</f>
        <v>DLC_CLOCKWORK_CITY</v>
      </c>
      <c r="J49" s="21" t="str">
        <f>VLOOKUP(H49,'LibSets constants'!$A$2:$C$999,3,FALSE)</f>
        <v>Clockwork City</v>
      </c>
    </row>
    <row r="50" spans="1:10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constants'!$A$2:$B$999,2,FALSE)</f>
        <v>DLC_CLOCKWORK_CITY</v>
      </c>
      <c r="J50" s="21" t="str">
        <f>VLOOKUP(H50,'LibSets constants'!$A$2:$C$999,3,FALSE)</f>
        <v>Clockwork City</v>
      </c>
    </row>
    <row r="51" spans="1:10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constants'!$A$2:$B$999,2,FALSE)</f>
        <v>DLC_BASE_GAME</v>
      </c>
      <c r="J51" s="21" t="str">
        <f>VLOOKUP(H51,'LibSets constants'!$A$2:$C$999,3,FALSE)</f>
        <v>Included in base game</v>
      </c>
    </row>
    <row r="52" spans="1:10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constants'!$A$2:$B$999,2,FALSE)</f>
        <v>DLC_BASE_GAME</v>
      </c>
      <c r="J52" s="21" t="str">
        <f>VLOOKUP(H52,'LibSets constants'!$A$2:$C$999,3,FALSE)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constants'!$A$2:$B$999,2,FALSE)</f>
        <v>DLC_IMPERIAL_CITY</v>
      </c>
      <c r="J53" s="21" t="str">
        <f>VLOOKUP(H53,'LibSets constants'!$A$2:$C$999,3,FALSE)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constants'!$A$2:$B$999,2,FALSE)</f>
        <v>DLC_IMPERIAL_CITY</v>
      </c>
      <c r="J54" s="21" t="str">
        <f>VLOOKUP(H54,'LibSets constants'!$A$2:$C$999,3,FALSE)</f>
        <v>Imperial City</v>
      </c>
    </row>
    <row r="55" spans="1:10" x14ac:dyDescent="0.25">
      <c r="A55" s="2" t="s">
        <v>4267</v>
      </c>
      <c r="B55" s="2" t="s">
        <v>4262</v>
      </c>
      <c r="D55" s="9" t="s">
        <v>100</v>
      </c>
      <c r="E55" s="37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constants'!$A$2:$B$999,2,FALSE)</f>
        <v>DLC_SCALEBREAKER</v>
      </c>
      <c r="J55" s="21" t="str">
        <f>VLOOKUP(H55,'LibSets constants'!$A$2:$C$999,3,FALSE)</f>
        <v>Scalebraker</v>
      </c>
    </row>
    <row r="56" spans="1:10" x14ac:dyDescent="0.25">
      <c r="A56" s="2" t="s">
        <v>4267</v>
      </c>
      <c r="B56" s="2" t="s">
        <v>4262</v>
      </c>
      <c r="D56" s="9" t="s">
        <v>101</v>
      </c>
      <c r="E56" s="37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constants'!$A$2:$B$999,2,FALSE)</f>
        <v>DLC_SCALEBREAKER</v>
      </c>
      <c r="J56" s="21" t="str">
        <f>VLOOKUP(H56,'LibSets constants'!$A$2:$C$999,3,FALSE)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constants'!$A$2:$B$999,2,FALSE)</f>
        <v>DLC_WOLFHUNTER</v>
      </c>
      <c r="J57" s="21" t="str">
        <f>VLOOKUP(H57,'LibSets constants'!$A$2:$C$999,3,FALSE)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constants'!$A$2:$B$999,2,FALSE)</f>
        <v>DLC_WOLFHUNTER</v>
      </c>
      <c r="J58" s="21" t="str">
        <f>VLOOKUP(H58,'LibSets constants'!$A$2:$C$999,3,FALSE)</f>
        <v>Wolfhunter</v>
      </c>
    </row>
    <row r="59" spans="1:10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constants'!$A$2:$B$999,2,FALSE)</f>
        <v>DLC_THIEVES_GUILD</v>
      </c>
      <c r="J59" s="21" t="str">
        <f>VLOOKUP(H59,'LibSets constants'!$A$2:$C$999,3,FALSE)</f>
        <v>Thieves Guild</v>
      </c>
    </row>
    <row r="60" spans="1:10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constants'!$A$2:$B$999,2,FALSE)</f>
        <v>DLC_THIEVES_GUILD</v>
      </c>
      <c r="J60" s="21" t="str">
        <f>VLOOKUP(H60,'LibSets constants'!$A$2:$C$999,3,FALSE)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constants'!$A$2:$B$999,2,FALSE)</f>
        <v>DLC_WOLFHUNTER</v>
      </c>
      <c r="J61" s="21" t="str">
        <f>VLOOKUP(H61,'LibSets constants'!$A$2:$C$999,3,FALSE)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constants'!$A$2:$B$999,2,FALSE)</f>
        <v>DLC_WOLFHUNTER</v>
      </c>
      <c r="J62" s="21" t="str">
        <f>VLOOKUP(H62,'LibSets constants'!$A$2:$C$999,3,FALSE)</f>
        <v>Wolfhunter</v>
      </c>
    </row>
    <row r="63" spans="1:10" x14ac:dyDescent="0.25">
      <c r="A63" s="2" t="s">
        <v>4266</v>
      </c>
      <c r="B63" s="2" t="s">
        <v>4261</v>
      </c>
      <c r="D63" s="9" t="s">
        <v>100</v>
      </c>
      <c r="E63" s="37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constants'!$A$2:$B$999,2,FALSE)</f>
        <v>DLC_SCALEBREAKER</v>
      </c>
      <c r="J63" s="21" t="str">
        <f>VLOOKUP(H63,'LibSets constants'!$A$2:$C$999,3,FALSE)</f>
        <v>Scalebraker</v>
      </c>
    </row>
    <row r="64" spans="1:10" x14ac:dyDescent="0.25">
      <c r="A64" s="2" t="s">
        <v>4266</v>
      </c>
      <c r="B64" s="2" t="s">
        <v>4261</v>
      </c>
      <c r="D64" s="9" t="s">
        <v>101</v>
      </c>
      <c r="E64" s="37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constants'!$A$2:$B$999,2,FALSE)</f>
        <v>DLC_SCALEBREAKER</v>
      </c>
      <c r="J64" s="21" t="str">
        <f>VLOOKUP(H64,'LibSets constants'!$A$2:$C$999,3,FALSE)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constants'!$A$2:$B$999,2,FALSE)</f>
        <v>DLC_SHADOWS_OF_THE_HIST</v>
      </c>
      <c r="J65" s="21" t="str">
        <f>VLOOKUP(H65,'LibSets constants'!$A$2:$C$999,3,FALSE)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constants'!$A$2:$B$999,2,FALSE)</f>
        <v>DLC_SHADOWS_OF_THE_HIST</v>
      </c>
      <c r="J66" s="21" t="str">
        <f>VLOOKUP(H66,'LibSets constants'!$A$2:$C$999,3,FALSE)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constants'!$A$2:$B$999,2,FALSE)</f>
        <v>DLC_BASE_GAME</v>
      </c>
      <c r="J67" s="21" t="str">
        <f>VLOOKUP(H67,'LibSets constants'!$A$2:$C$999,3,FALSE)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constants'!$A$2:$B$999,2,FALSE)</f>
        <v>DLC_BASE_GAME</v>
      </c>
      <c r="J68" s="21" t="str">
        <f>VLOOKUP(H68,'LibSets constants'!$A$2:$C$999,3,FALSE)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constants'!$A$2:$B$999,2,FALSE)</f>
        <v>DLC_DRAGON_BONES</v>
      </c>
      <c r="J69" s="21" t="str">
        <f>VLOOKUP(H69,'LibSets constants'!$A$2:$C$999,3,FALSE)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constants'!$A$2:$B$999,2,FALSE)</f>
        <v>DLC_DRAGON_BONES</v>
      </c>
      <c r="J70" s="21" t="str">
        <f>VLOOKUP(H70,'LibSets constants'!$A$2:$C$999,3,FALSE)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constants'!$A$2:$B$999,2,FALSE)</f>
        <v>DLC_BASE_GAME</v>
      </c>
      <c r="J71" s="21" t="str">
        <f>VLOOKUP(H71,'LibSets constants'!$A$2:$C$999,3,FALSE)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constants'!$A$2:$B$999,2,FALSE)</f>
        <v>DLC_BASE_GAME</v>
      </c>
      <c r="J72" s="21" t="str">
        <f>VLOOKUP(H72,'LibSets constants'!$A$2:$C$999,3,FALSE)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constants'!$A$2:$B$999,2,FALSE)</f>
        <v>DLC_BASE_GAME</v>
      </c>
      <c r="J73" s="21" t="str">
        <f>VLOOKUP(H73,'LibSets constants'!$A$2:$C$999,3,FALSE)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constants'!$A$2:$B$999,2,FALSE)</f>
        <v>DLC_BASE_GAME</v>
      </c>
      <c r="J74" s="21" t="str">
        <f>VLOOKUP(H74,'LibSets constants'!$A$2:$C$999,3,FALSE)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constants'!$A$2:$B$999,2,FALSE)</f>
        <v>DLC_BASE_GAME</v>
      </c>
      <c r="J75" s="21" t="str">
        <f>VLOOKUP(H75,'LibSets constants'!$A$2:$C$999,3,FALSE)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constants'!$A$2:$B$999,2,FALSE)</f>
        <v>DLC_BASE_GAME</v>
      </c>
      <c r="J76" s="21" t="str">
        <f>VLOOKUP(H76,'LibSets constants'!$A$2:$C$999,3,FALSE)</f>
        <v>Included in base game</v>
      </c>
    </row>
    <row r="77" spans="1:10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constants'!$A$2:$B$999,2,FALSE)</f>
        <v>DLC_ELSWEYR</v>
      </c>
      <c r="J77" s="21" t="str">
        <f>VLOOKUP(H77,'LibSets constants'!$A$2:$C$999,3,FALSE)</f>
        <v>Elsweyr</v>
      </c>
    </row>
    <row r="78" spans="1:10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constants'!$A$2:$B$999,2,FALSE)</f>
        <v>DLC_ELSWEYR</v>
      </c>
      <c r="J78" s="21" t="str">
        <f>VLOOKUP(H78,'LibSets constants'!$A$2:$C$999,3,FALSE)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constants'!$A$2:$B$999,2,FALSE)</f>
        <v>DLC_BASE_GAME</v>
      </c>
      <c r="J79" s="21" t="str">
        <f>VLOOKUP(H79,'LibSets constants'!$A$2:$C$999,3,FALSE)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constants'!$A$2:$B$999,2,FALSE)</f>
        <v>DLC_BASE_GAME</v>
      </c>
      <c r="J80" s="21" t="str">
        <f>VLOOKUP(H80,'LibSets constants'!$A$2:$C$999,3,FALSE)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constants'!$A$2:$B$999,2,FALSE)</f>
        <v>DLC_BASE_GAME</v>
      </c>
      <c r="J81" s="21" t="str">
        <f>VLOOKUP(H81,'LibSets constants'!$A$2:$C$999,3,FALSE)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constants'!$A$2:$B$999,2,FALSE)</f>
        <v>DLC_BASE_GAME</v>
      </c>
      <c r="J82" s="21" t="str">
        <f>VLOOKUP(H82,'LibSets constants'!$A$2:$C$999,3,FALSE)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constants'!$A$2:$B$999,2,FALSE)</f>
        <v>DLC_BASE_GAME</v>
      </c>
      <c r="J83" s="21" t="str">
        <f>VLOOKUP(H83,'LibSets constants'!$A$2:$C$999,3,FALSE)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constants'!$A$2:$B$999,2,FALSE)</f>
        <v>DLC_BASE_GAME</v>
      </c>
      <c r="J84" s="21" t="str">
        <f>VLOOKUP(H84,'LibSets constants'!$A$2:$C$999,3,FALSE)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constants'!$A$2:$B$999,2,FALSE)</f>
        <v>DLC_BASE_GAME</v>
      </c>
      <c r="J85" s="21" t="str">
        <f>VLOOKUP(H85,'LibSets constants'!$A$2:$C$999,3,FALSE)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constants'!$A$2:$B$999,2,FALSE)</f>
        <v>DLC_BASE_GAME</v>
      </c>
      <c r="J86" s="21" t="str">
        <f>VLOOKUP(H86,'LibSets constants'!$A$2:$C$999,3,FALSE)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constants'!$A$2:$B$999,2,FALSE)</f>
        <v>DLC_BASE_GAME</v>
      </c>
      <c r="J87" s="21" t="str">
        <f>VLOOKUP(H87,'LibSets constants'!$A$2:$C$999,3,FALSE)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constants'!$A$2:$B$999,2,FALSE)</f>
        <v>DLC_BASE_GAME</v>
      </c>
      <c r="J88" s="21" t="str">
        <f>VLOOKUP(H88,'LibSets constants'!$A$2:$C$999,3,FALSE)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constants'!$A$2:$B$999,2,FALSE)</f>
        <v>DLC_BASE_GAME</v>
      </c>
      <c r="J89" s="21" t="str">
        <f>VLOOKUP(H89,'LibSets constants'!$A$2:$C$999,3,FALSE)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constants'!$A$2:$B$999,2,FALSE)</f>
        <v>DLC_BASE_GAME</v>
      </c>
      <c r="J90" s="21" t="str">
        <f>VLOOKUP(H90,'LibSets constants'!$A$2:$C$999,3,FALSE)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constants'!$A$2:$B$999,2,FALSE)</f>
        <v>DLC_BASE_GAME</v>
      </c>
      <c r="J91" s="21" t="str">
        <f>VLOOKUP(H91,'LibSets constants'!$A$2:$C$999,3,FALSE)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constants'!$A$2:$B$999,2,FALSE)</f>
        <v>DLC_BASE_GAME</v>
      </c>
      <c r="J92" s="21" t="str">
        <f>VLOOKUP(H92,'LibSets constants'!$A$2:$C$999,3,FALSE)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constants'!$A$2:$B$999,2,FALSE)</f>
        <v>DLC_IMPERIAL_CITY</v>
      </c>
      <c r="J93" s="21" t="str">
        <f>VLOOKUP(H93,'LibSets constants'!$A$2:$C$999,3,FALSE)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constants'!$A$2:$B$999,2,FALSE)</f>
        <v>DLC_IMPERIAL_CITY</v>
      </c>
      <c r="J94" s="21" t="str">
        <f>VLOOKUP(H94,'LibSets constants'!$A$2:$C$999,3,FALSE)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5" t="s">
        <v>4281</v>
      </c>
      <c r="B1" s="45"/>
      <c r="C1" s="45"/>
      <c r="D1" s="45"/>
      <c r="E1" s="45"/>
      <c r="F1" s="45"/>
      <c r="G1" s="45"/>
      <c r="H1" s="45"/>
      <c r="I1" s="45"/>
    </row>
    <row r="2" spans="1:9" x14ac:dyDescent="0.25">
      <c r="A2" s="1" t="s">
        <v>3997</v>
      </c>
      <c r="B2" s="1" t="s">
        <v>4043</v>
      </c>
      <c r="C2" s="1" t="s">
        <v>4279</v>
      </c>
      <c r="D2" s="1" t="s">
        <v>4280</v>
      </c>
      <c r="E2" s="1" t="s">
        <v>4282</v>
      </c>
      <c r="F2" s="1" t="s">
        <v>4283</v>
      </c>
      <c r="G2" s="1" t="s">
        <v>4300</v>
      </c>
    </row>
    <row r="3" spans="1:9" x14ac:dyDescent="0.25">
      <c r="A3" s="38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38">
        <v>3</v>
      </c>
      <c r="B4">
        <v>2</v>
      </c>
      <c r="C4">
        <v>3</v>
      </c>
      <c r="D4" t="s">
        <v>148</v>
      </c>
      <c r="E4" t="s">
        <v>148</v>
      </c>
      <c r="F4" t="s">
        <v>2818</v>
      </c>
      <c r="G4" t="str">
        <f>IF(ISNA(MATCH(A4,'ESO zone constants'!$A$2:$A$9998,0)),"","X")</f>
        <v>X</v>
      </c>
    </row>
    <row r="5" spans="1:9" x14ac:dyDescent="0.25">
      <c r="A5" s="38">
        <v>11</v>
      </c>
      <c r="B5">
        <v>3</v>
      </c>
      <c r="C5">
        <v>347</v>
      </c>
      <c r="D5" t="s">
        <v>783</v>
      </c>
      <c r="E5" t="s">
        <v>47</v>
      </c>
      <c r="F5" t="s">
        <v>3499</v>
      </c>
      <c r="G5" t="str">
        <f>IF(ISNA(MATCH(A5,'ESO zone constants'!$A$2:$A$9998,0)),"","X")</f>
        <v>X</v>
      </c>
    </row>
    <row r="6" spans="1:9" x14ac:dyDescent="0.25">
      <c r="A6" s="38">
        <v>19</v>
      </c>
      <c r="B6">
        <v>4</v>
      </c>
      <c r="C6">
        <v>19</v>
      </c>
      <c r="D6" t="s">
        <v>790</v>
      </c>
      <c r="E6" t="s">
        <v>149</v>
      </c>
      <c r="F6" t="s">
        <v>2820</v>
      </c>
      <c r="G6" t="str">
        <f>IF(ISNA(MATCH(A6,'ESO zone constants'!$A$2:$A$9998,0)),"","X")</f>
        <v>X</v>
      </c>
    </row>
    <row r="7" spans="1:9" x14ac:dyDescent="0.25">
      <c r="A7" s="38">
        <v>20</v>
      </c>
      <c r="B7">
        <v>5</v>
      </c>
      <c r="C7">
        <v>20</v>
      </c>
      <c r="D7" t="s">
        <v>791</v>
      </c>
      <c r="E7" t="s">
        <v>150</v>
      </c>
      <c r="F7" t="s">
        <v>2819</v>
      </c>
      <c r="G7" t="str">
        <f>IF(ISNA(MATCH(A7,'ESO zone constants'!$A$2:$A$9998,0)),"","X")</f>
        <v>X</v>
      </c>
    </row>
    <row r="8" spans="1:9" x14ac:dyDescent="0.25">
      <c r="A8" s="3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38">
        <v>31</v>
      </c>
      <c r="B9">
        <v>7</v>
      </c>
      <c r="C9">
        <v>382</v>
      </c>
      <c r="D9" t="s">
        <v>122</v>
      </c>
      <c r="E9" t="s">
        <v>59</v>
      </c>
      <c r="F9" t="s">
        <v>3509</v>
      </c>
      <c r="G9" t="str">
        <f>IF(ISNA(MATCH(A9,'ESO zone constants'!$A$2:$A$9998,0)),"","X")</f>
        <v>X</v>
      </c>
    </row>
    <row r="10" spans="1:9" x14ac:dyDescent="0.25">
      <c r="A10" s="38">
        <v>38</v>
      </c>
      <c r="B10">
        <v>8</v>
      </c>
      <c r="C10">
        <v>92</v>
      </c>
      <c r="D10" t="s">
        <v>800</v>
      </c>
      <c r="E10" t="s">
        <v>57</v>
      </c>
      <c r="F10" t="s">
        <v>3513</v>
      </c>
      <c r="G10" t="str">
        <f>IF(ISNA(MATCH(A10,'ESO zone constants'!$A$2:$A$9998,0)),"","X")</f>
        <v>X</v>
      </c>
    </row>
    <row r="11" spans="1:9" x14ac:dyDescent="0.25">
      <c r="A11" s="38">
        <v>41</v>
      </c>
      <c r="B11">
        <v>9</v>
      </c>
      <c r="C11">
        <v>41</v>
      </c>
      <c r="D11" t="s">
        <v>803</v>
      </c>
      <c r="E11" t="s">
        <v>151</v>
      </c>
      <c r="F11" t="s">
        <v>2825</v>
      </c>
      <c r="G11" t="str">
        <f>IF(ISNA(MATCH(A11,'ESO zone constants'!$A$2:$A$9998,0)),"","X")</f>
        <v>X</v>
      </c>
    </row>
    <row r="12" spans="1:9" x14ac:dyDescent="0.25">
      <c r="A12" s="38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38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38">
        <v>63</v>
      </c>
      <c r="B14">
        <v>12</v>
      </c>
      <c r="C14">
        <v>57</v>
      </c>
      <c r="D14" t="s">
        <v>817</v>
      </c>
      <c r="E14" t="s">
        <v>61</v>
      </c>
      <c r="F14" t="s">
        <v>3528</v>
      </c>
      <c r="G14" t="str">
        <f>IF(ISNA(MATCH(A14,'ESO zone constants'!$A$2:$A$9998,0)),"","X")</f>
        <v>X</v>
      </c>
    </row>
    <row r="15" spans="1:9" x14ac:dyDescent="0.25">
      <c r="A15" s="38">
        <v>64</v>
      </c>
      <c r="B15">
        <v>13</v>
      </c>
      <c r="C15">
        <v>103</v>
      </c>
      <c r="D15" t="s">
        <v>818</v>
      </c>
      <c r="E15" t="s">
        <v>70</v>
      </c>
      <c r="F15" t="s">
        <v>3529</v>
      </c>
      <c r="G15" t="str">
        <f>IF(ISNA(MATCH(A15,'ESO zone constants'!$A$2:$A$9998,0)),"","X")</f>
        <v>X</v>
      </c>
    </row>
    <row r="16" spans="1:9" x14ac:dyDescent="0.25">
      <c r="A16" s="38">
        <v>92</v>
      </c>
      <c r="B16">
        <v>14</v>
      </c>
      <c r="C16">
        <v>92</v>
      </c>
      <c r="D16" t="s">
        <v>154</v>
      </c>
      <c r="E16" t="s">
        <v>154</v>
      </c>
      <c r="F16" t="s">
        <v>2822</v>
      </c>
      <c r="G16" t="str">
        <f>IF(ISNA(MATCH(A16,'ESO zone constants'!$A$2:$A$9998,0)),"","X")</f>
        <v>X</v>
      </c>
    </row>
    <row r="17" spans="1:7" x14ac:dyDescent="0.25">
      <c r="A17" s="38">
        <v>101</v>
      </c>
      <c r="B17">
        <v>15</v>
      </c>
      <c r="C17">
        <v>101</v>
      </c>
      <c r="D17" t="s">
        <v>821</v>
      </c>
      <c r="E17" t="s">
        <v>155</v>
      </c>
      <c r="F17" t="s">
        <v>2827</v>
      </c>
      <c r="G17" t="str">
        <f>IF(ISNA(MATCH(A17,'ESO zone constants'!$A$2:$A$9998,0)),"","X")</f>
        <v>X</v>
      </c>
    </row>
    <row r="18" spans="1:7" x14ac:dyDescent="0.25">
      <c r="A18" s="38">
        <v>103</v>
      </c>
      <c r="B18">
        <v>16</v>
      </c>
      <c r="C18">
        <v>103</v>
      </c>
      <c r="D18" t="s">
        <v>823</v>
      </c>
      <c r="E18" t="s">
        <v>156</v>
      </c>
      <c r="F18" t="s">
        <v>2826</v>
      </c>
      <c r="G18" t="str">
        <f>IF(ISNA(MATCH(A18,'ESO zone constants'!$A$2:$A$9998,0)),"","X")</f>
        <v>X</v>
      </c>
    </row>
    <row r="19" spans="1:7" x14ac:dyDescent="0.25">
      <c r="A19" s="38">
        <v>104</v>
      </c>
      <c r="B19">
        <v>17</v>
      </c>
      <c r="C19">
        <v>104</v>
      </c>
      <c r="D19" t="s">
        <v>824</v>
      </c>
      <c r="E19" t="s">
        <v>157</v>
      </c>
      <c r="F19" t="s">
        <v>2821</v>
      </c>
      <c r="G19" t="str">
        <f>IF(ISNA(MATCH(A19,'ESO zone constants'!$A$2:$A$9998,0)),"","X")</f>
        <v>X</v>
      </c>
    </row>
    <row r="20" spans="1:7" x14ac:dyDescent="0.25">
      <c r="A20" s="38">
        <v>108</v>
      </c>
      <c r="B20">
        <v>18</v>
      </c>
      <c r="C20">
        <v>108</v>
      </c>
      <c r="D20" t="s">
        <v>825</v>
      </c>
      <c r="E20" t="s">
        <v>158</v>
      </c>
      <c r="F20" t="s">
        <v>2829</v>
      </c>
      <c r="G20" t="str">
        <f>IF(ISNA(MATCH(A20,'ESO zone constants'!$A$2:$A$9998,0)),"","X")</f>
        <v>X</v>
      </c>
    </row>
    <row r="21" spans="1:7" x14ac:dyDescent="0.25">
      <c r="A21" s="38">
        <v>117</v>
      </c>
      <c r="B21">
        <v>19</v>
      </c>
      <c r="C21">
        <v>117</v>
      </c>
      <c r="D21" t="s">
        <v>826</v>
      </c>
      <c r="E21" t="s">
        <v>159</v>
      </c>
      <c r="F21" t="s">
        <v>2824</v>
      </c>
      <c r="G21" t="str">
        <f>IF(ISNA(MATCH(A21,'ESO zone constants'!$A$2:$A$9998,0)),"","X")</f>
        <v>X</v>
      </c>
    </row>
    <row r="22" spans="1:7" x14ac:dyDescent="0.25">
      <c r="A22" s="38">
        <v>124</v>
      </c>
      <c r="B22">
        <v>20</v>
      </c>
      <c r="C22">
        <v>383</v>
      </c>
      <c r="D22" t="s">
        <v>827</v>
      </c>
      <c r="E22" t="s">
        <v>160</v>
      </c>
      <c r="F22" t="s">
        <v>3532</v>
      </c>
      <c r="G22" t="str">
        <f>IF(ISNA(MATCH(A22,'ESO zone constants'!$A$2:$A$9998,0)),"","X")</f>
        <v>X</v>
      </c>
    </row>
    <row r="23" spans="1:7" x14ac:dyDescent="0.25">
      <c r="A23" s="38">
        <v>126</v>
      </c>
      <c r="B23">
        <v>21</v>
      </c>
      <c r="C23">
        <v>383</v>
      </c>
      <c r="D23" t="s">
        <v>828</v>
      </c>
      <c r="E23" t="s">
        <v>43</v>
      </c>
      <c r="F23" t="s">
        <v>3533</v>
      </c>
      <c r="G23" t="str">
        <f>IF(ISNA(MATCH(A23,'ESO zone constants'!$A$2:$A$9998,0)),"","X")</f>
        <v>X</v>
      </c>
    </row>
    <row r="24" spans="1:7" x14ac:dyDescent="0.25">
      <c r="A24" s="38">
        <v>130</v>
      </c>
      <c r="B24">
        <v>22</v>
      </c>
      <c r="C24">
        <v>20</v>
      </c>
      <c r="D24" t="s">
        <v>829</v>
      </c>
      <c r="E24" t="s">
        <v>49</v>
      </c>
      <c r="F24" t="s">
        <v>3534</v>
      </c>
      <c r="G24" t="str">
        <f>IF(ISNA(MATCH(A24,'ESO zone constants'!$A$2:$A$9998,0)),"","X")</f>
        <v>X</v>
      </c>
    </row>
    <row r="25" spans="1:7" x14ac:dyDescent="0.25">
      <c r="A25" s="38">
        <v>131</v>
      </c>
      <c r="B25">
        <v>23</v>
      </c>
      <c r="C25">
        <v>58</v>
      </c>
      <c r="D25" t="s">
        <v>830</v>
      </c>
      <c r="E25" t="s">
        <v>65</v>
      </c>
      <c r="F25" t="s">
        <v>3535</v>
      </c>
      <c r="G25" t="str">
        <f>IF(ISNA(MATCH(A25,'ESO zone constants'!$A$2:$A$9998,0)),"","X")</f>
        <v>X</v>
      </c>
    </row>
    <row r="26" spans="1:7" x14ac:dyDescent="0.25">
      <c r="A26" s="38">
        <v>134</v>
      </c>
      <c r="B26">
        <v>24</v>
      </c>
      <c r="C26">
        <v>117</v>
      </c>
      <c r="D26" t="s">
        <v>831</v>
      </c>
      <c r="E26" t="s">
        <v>161</v>
      </c>
      <c r="F26" t="s">
        <v>3536</v>
      </c>
      <c r="G26" t="str">
        <f>IF(ISNA(MATCH(A26,'ESO zone constants'!$A$2:$A$9998,0)),"","X")</f>
        <v>X</v>
      </c>
    </row>
    <row r="27" spans="1:7" x14ac:dyDescent="0.25">
      <c r="A27" s="38">
        <v>137</v>
      </c>
      <c r="B27">
        <v>25</v>
      </c>
      <c r="C27">
        <v>108</v>
      </c>
      <c r="D27" t="s">
        <v>832</v>
      </c>
      <c r="E27" t="s">
        <v>162</v>
      </c>
      <c r="F27" t="s">
        <v>3537</v>
      </c>
      <c r="G27" t="str">
        <f>IF(ISNA(MATCH(A27,'ESO zone constants'!$A$2:$A$9998,0)),"","X")</f>
        <v>X</v>
      </c>
    </row>
    <row r="28" spans="1:7" x14ac:dyDescent="0.25">
      <c r="A28" s="38">
        <v>138</v>
      </c>
      <c r="B28">
        <v>26</v>
      </c>
      <c r="C28">
        <v>58</v>
      </c>
      <c r="D28" t="s">
        <v>833</v>
      </c>
      <c r="E28" t="s">
        <v>163</v>
      </c>
      <c r="F28" t="s">
        <v>3538</v>
      </c>
      <c r="G28" t="str">
        <f>IF(ISNA(MATCH(A28,'ESO zone constants'!$A$2:$A$9998,0)),"","X")</f>
        <v>X</v>
      </c>
    </row>
    <row r="29" spans="1:7" x14ac:dyDescent="0.25">
      <c r="A29" s="38">
        <v>142</v>
      </c>
      <c r="B29">
        <v>27</v>
      </c>
      <c r="C29">
        <v>19</v>
      </c>
      <c r="D29" t="s">
        <v>834</v>
      </c>
      <c r="E29" t="s">
        <v>164</v>
      </c>
      <c r="F29" t="s">
        <v>3539</v>
      </c>
      <c r="G29" t="str">
        <f>IF(ISNA(MATCH(A29,'ESO zone constants'!$A$2:$A$9998,0)),"","X")</f>
        <v>X</v>
      </c>
    </row>
    <row r="30" spans="1:7" x14ac:dyDescent="0.25">
      <c r="A30" s="38">
        <v>144</v>
      </c>
      <c r="B30">
        <v>28</v>
      </c>
      <c r="C30">
        <v>3</v>
      </c>
      <c r="D30" t="s">
        <v>835</v>
      </c>
      <c r="E30" t="s">
        <v>66</v>
      </c>
      <c r="F30" t="s">
        <v>3540</v>
      </c>
      <c r="G30" t="str">
        <f>IF(ISNA(MATCH(A30,'ESO zone constants'!$A$2:$A$9998,0)),"","X")</f>
        <v>X</v>
      </c>
    </row>
    <row r="31" spans="1:7" x14ac:dyDescent="0.25">
      <c r="A31" s="38">
        <v>146</v>
      </c>
      <c r="B31">
        <v>29</v>
      </c>
      <c r="C31">
        <v>19</v>
      </c>
      <c r="D31" t="s">
        <v>836</v>
      </c>
      <c r="E31" t="s">
        <v>62</v>
      </c>
      <c r="F31" t="s">
        <v>3541</v>
      </c>
      <c r="G31" t="str">
        <f>IF(ISNA(MATCH(A31,'ESO zone constants'!$A$2:$A$9998,0)),"","X")</f>
        <v>X</v>
      </c>
    </row>
    <row r="32" spans="1:7" x14ac:dyDescent="0.25">
      <c r="A32" s="38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38">
        <v>159</v>
      </c>
      <c r="B33">
        <v>31</v>
      </c>
      <c r="C33">
        <v>19</v>
      </c>
      <c r="D33" t="s">
        <v>837</v>
      </c>
      <c r="E33" t="s">
        <v>165</v>
      </c>
      <c r="F33" t="s">
        <v>3542</v>
      </c>
      <c r="G33" t="str">
        <f>IF(ISNA(MATCH(A33,'ESO zone constants'!$A$2:$A$9998,0)),"","X")</f>
        <v>X</v>
      </c>
    </row>
    <row r="34" spans="1:7" x14ac:dyDescent="0.25">
      <c r="A34" s="38">
        <v>162</v>
      </c>
      <c r="B34">
        <v>32</v>
      </c>
      <c r="C34">
        <v>20</v>
      </c>
      <c r="D34" t="s">
        <v>838</v>
      </c>
      <c r="E34" t="s">
        <v>166</v>
      </c>
      <c r="F34" t="s">
        <v>3543</v>
      </c>
      <c r="G34" t="str">
        <f>IF(ISNA(MATCH(A34,'ESO zone constants'!$A$2:$A$9998,0)),"","X")</f>
        <v>X</v>
      </c>
    </row>
    <row r="35" spans="1:7" x14ac:dyDescent="0.25">
      <c r="A35" s="38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38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38">
        <v>169</v>
      </c>
      <c r="B37">
        <v>35</v>
      </c>
      <c r="C37">
        <v>92</v>
      </c>
      <c r="D37" t="s">
        <v>839</v>
      </c>
      <c r="E37" t="s">
        <v>169</v>
      </c>
      <c r="F37" t="s">
        <v>3544</v>
      </c>
      <c r="G37" t="str">
        <f>IF(ISNA(MATCH(A37,'ESO zone constants'!$A$2:$A$9998,0)),"","X")</f>
        <v>X</v>
      </c>
    </row>
    <row r="38" spans="1:7" x14ac:dyDescent="0.25">
      <c r="A38" s="38">
        <v>176</v>
      </c>
      <c r="B38">
        <v>36</v>
      </c>
      <c r="C38">
        <v>108</v>
      </c>
      <c r="D38" t="s">
        <v>840</v>
      </c>
      <c r="E38" t="s">
        <v>50</v>
      </c>
      <c r="F38" t="s">
        <v>3545</v>
      </c>
      <c r="G38" t="str">
        <f>IF(ISNA(MATCH(A38,'ESO zone constants'!$A$2:$A$9998,0)),"","X")</f>
        <v>X</v>
      </c>
    </row>
    <row r="39" spans="1:7" x14ac:dyDescent="0.25">
      <c r="A39" s="38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38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38">
        <v>188</v>
      </c>
      <c r="B41">
        <v>39</v>
      </c>
      <c r="C41">
        <v>57</v>
      </c>
      <c r="D41" t="s">
        <v>841</v>
      </c>
      <c r="E41" t="s">
        <v>172</v>
      </c>
      <c r="F41" t="s">
        <v>3546</v>
      </c>
      <c r="G41" t="str">
        <f>IF(ISNA(MATCH(A41,'ESO zone constants'!$A$2:$A$9998,0)),"","X")</f>
        <v>X</v>
      </c>
    </row>
    <row r="42" spans="1:7" x14ac:dyDescent="0.25">
      <c r="A42" s="38">
        <v>189</v>
      </c>
      <c r="B42">
        <v>40</v>
      </c>
      <c r="C42">
        <v>57</v>
      </c>
      <c r="D42" t="s">
        <v>842</v>
      </c>
      <c r="E42" t="s">
        <v>173</v>
      </c>
      <c r="F42" t="s">
        <v>3547</v>
      </c>
      <c r="G42" t="str">
        <f>IF(ISNA(MATCH(A42,'ESO zone constants'!$A$2:$A$9998,0)),"","X")</f>
        <v>X</v>
      </c>
    </row>
    <row r="43" spans="1:7" x14ac:dyDescent="0.25">
      <c r="A43" s="38">
        <v>190</v>
      </c>
      <c r="B43">
        <v>41</v>
      </c>
      <c r="C43">
        <v>57</v>
      </c>
      <c r="D43" t="s">
        <v>843</v>
      </c>
      <c r="E43" t="s">
        <v>174</v>
      </c>
      <c r="F43" t="s">
        <v>3548</v>
      </c>
      <c r="G43" t="str">
        <f>IF(ISNA(MATCH(A43,'ESO zone constants'!$A$2:$A$9998,0)),"","X")</f>
        <v>X</v>
      </c>
    </row>
    <row r="44" spans="1:7" x14ac:dyDescent="0.25">
      <c r="A44" s="38">
        <v>191</v>
      </c>
      <c r="B44">
        <v>42</v>
      </c>
      <c r="C44">
        <v>41</v>
      </c>
      <c r="D44" t="s">
        <v>844</v>
      </c>
      <c r="E44" t="s">
        <v>175</v>
      </c>
      <c r="F44" t="s">
        <v>3549</v>
      </c>
      <c r="G44" t="str">
        <f>IF(ISNA(MATCH(A44,'ESO zone constants'!$A$2:$A$9998,0)),"","X")</f>
        <v>X</v>
      </c>
    </row>
    <row r="45" spans="1:7" x14ac:dyDescent="0.25">
      <c r="A45" s="38">
        <v>192</v>
      </c>
      <c r="B45">
        <v>43</v>
      </c>
      <c r="C45">
        <v>41</v>
      </c>
      <c r="D45" t="s">
        <v>845</v>
      </c>
      <c r="E45" t="s">
        <v>176</v>
      </c>
      <c r="F45" t="s">
        <v>3550</v>
      </c>
      <c r="G45" t="str">
        <f>IF(ISNA(MATCH(A45,'ESO zone constants'!$A$2:$A$9998,0)),"","X")</f>
        <v>X</v>
      </c>
    </row>
    <row r="46" spans="1:7" x14ac:dyDescent="0.25">
      <c r="A46" s="38">
        <v>193</v>
      </c>
      <c r="B46">
        <v>44</v>
      </c>
      <c r="C46">
        <v>41</v>
      </c>
      <c r="D46" t="s">
        <v>846</v>
      </c>
      <c r="E46" t="s">
        <v>177</v>
      </c>
      <c r="F46" t="s">
        <v>3551</v>
      </c>
      <c r="G46" t="str">
        <f>IF(ISNA(MATCH(A46,'ESO zone constants'!$A$2:$A$9998,0)),"","X")</f>
        <v>X</v>
      </c>
    </row>
    <row r="47" spans="1:7" x14ac:dyDescent="0.25">
      <c r="A47" s="38">
        <v>199</v>
      </c>
      <c r="B47">
        <v>45</v>
      </c>
      <c r="C47">
        <v>199</v>
      </c>
      <c r="D47" t="s">
        <v>847</v>
      </c>
      <c r="E47" t="s">
        <v>178</v>
      </c>
      <c r="F47" t="s">
        <v>3027</v>
      </c>
      <c r="G47" t="str">
        <f>IF(ISNA(MATCH(A47,'ESO zone constants'!$A$2:$A$9998,0)),"","X")</f>
        <v>X</v>
      </c>
    </row>
    <row r="48" spans="1:7" x14ac:dyDescent="0.25">
      <c r="A48" s="38">
        <v>200</v>
      </c>
      <c r="B48">
        <v>46</v>
      </c>
      <c r="C48">
        <v>199</v>
      </c>
      <c r="D48" t="s">
        <v>848</v>
      </c>
      <c r="E48" t="s">
        <v>179</v>
      </c>
      <c r="F48" t="s">
        <v>3552</v>
      </c>
      <c r="G48" t="str">
        <f>IF(ISNA(MATCH(A48,'ESO zone constants'!$A$2:$A$9998,0)),"","X")</f>
        <v>X</v>
      </c>
    </row>
    <row r="49" spans="1:7" x14ac:dyDescent="0.25">
      <c r="A49" s="38">
        <v>201</v>
      </c>
      <c r="B49">
        <v>47</v>
      </c>
      <c r="C49">
        <v>199</v>
      </c>
      <c r="D49" t="s">
        <v>849</v>
      </c>
      <c r="E49" t="s">
        <v>180</v>
      </c>
      <c r="F49" t="s">
        <v>3553</v>
      </c>
      <c r="G49" t="str">
        <f>IF(ISNA(MATCH(A49,'ESO zone constants'!$A$2:$A$9998,0)),"","X")</f>
        <v>X</v>
      </c>
    </row>
    <row r="50" spans="1:7" x14ac:dyDescent="0.25">
      <c r="A50" s="38">
        <v>203</v>
      </c>
      <c r="B50">
        <v>48</v>
      </c>
      <c r="C50">
        <v>267</v>
      </c>
      <c r="D50" t="s">
        <v>850</v>
      </c>
      <c r="E50" t="s">
        <v>181</v>
      </c>
      <c r="F50" t="s">
        <v>3554</v>
      </c>
      <c r="G50" t="str">
        <f>IF(ISNA(MATCH(A50,'ESO zone constants'!$A$2:$A$9998,0)),"","X")</f>
        <v>X</v>
      </c>
    </row>
    <row r="51" spans="1:7" x14ac:dyDescent="0.25">
      <c r="A51" s="38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38">
        <v>208</v>
      </c>
      <c r="B52">
        <v>50</v>
      </c>
      <c r="C52">
        <v>208</v>
      </c>
      <c r="D52" t="s">
        <v>851</v>
      </c>
      <c r="E52" t="s">
        <v>183</v>
      </c>
      <c r="F52" t="s">
        <v>3555</v>
      </c>
      <c r="G52" t="str">
        <f>IF(ISNA(MATCH(A52,'ESO zone constants'!$A$2:$A$9998,0)),"","X")</f>
        <v>X</v>
      </c>
    </row>
    <row r="53" spans="1:7" x14ac:dyDescent="0.25">
      <c r="A53" s="38">
        <v>209</v>
      </c>
      <c r="B53">
        <v>51</v>
      </c>
      <c r="C53">
        <v>208</v>
      </c>
      <c r="D53" t="s">
        <v>852</v>
      </c>
      <c r="E53" t="s">
        <v>184</v>
      </c>
      <c r="F53" t="s">
        <v>3556</v>
      </c>
      <c r="G53" t="str">
        <f>IF(ISNA(MATCH(A53,'ESO zone constants'!$A$2:$A$9998,0)),"","X")</f>
        <v>X</v>
      </c>
    </row>
    <row r="54" spans="1:7" x14ac:dyDescent="0.25">
      <c r="A54" s="38">
        <v>212</v>
      </c>
      <c r="B54">
        <v>52</v>
      </c>
      <c r="C54">
        <v>57</v>
      </c>
      <c r="D54" t="s">
        <v>853</v>
      </c>
      <c r="E54" t="s">
        <v>185</v>
      </c>
      <c r="F54" t="s">
        <v>3557</v>
      </c>
      <c r="G54" t="str">
        <f>IF(ISNA(MATCH(A54,'ESO zone constants'!$A$2:$A$9998,0)),"","X")</f>
        <v>X</v>
      </c>
    </row>
    <row r="55" spans="1:7" x14ac:dyDescent="0.25">
      <c r="A55" s="38">
        <v>213</v>
      </c>
      <c r="B55">
        <v>53</v>
      </c>
      <c r="C55">
        <v>117</v>
      </c>
      <c r="D55" t="s">
        <v>854</v>
      </c>
      <c r="E55" t="s">
        <v>186</v>
      </c>
      <c r="F55" t="s">
        <v>3558</v>
      </c>
      <c r="G55" t="str">
        <f>IF(ISNA(MATCH(A55,'ESO zone constants'!$A$2:$A$9998,0)),"","X")</f>
        <v>X</v>
      </c>
    </row>
    <row r="56" spans="1:7" x14ac:dyDescent="0.25">
      <c r="A56" s="38">
        <v>214</v>
      </c>
      <c r="B56">
        <v>54</v>
      </c>
      <c r="C56">
        <v>117</v>
      </c>
      <c r="D56" t="s">
        <v>855</v>
      </c>
      <c r="E56" t="s">
        <v>187</v>
      </c>
      <c r="F56" t="s">
        <v>3559</v>
      </c>
      <c r="G56" t="str">
        <f>IF(ISNA(MATCH(A56,'ESO zone constants'!$A$2:$A$9998,0)),"","X")</f>
        <v>X</v>
      </c>
    </row>
    <row r="57" spans="1:7" x14ac:dyDescent="0.25">
      <c r="A57" s="38">
        <v>215</v>
      </c>
      <c r="B57">
        <v>55</v>
      </c>
      <c r="C57">
        <v>117</v>
      </c>
      <c r="D57" t="s">
        <v>856</v>
      </c>
      <c r="E57" t="s">
        <v>188</v>
      </c>
      <c r="F57" t="s">
        <v>3560</v>
      </c>
      <c r="G57" t="str">
        <f>IF(ISNA(MATCH(A57,'ESO zone constants'!$A$2:$A$9998,0)),"","X")</f>
        <v>X</v>
      </c>
    </row>
    <row r="58" spans="1:7" x14ac:dyDescent="0.25">
      <c r="A58" s="38">
        <v>216</v>
      </c>
      <c r="B58">
        <v>56</v>
      </c>
      <c r="C58">
        <v>41</v>
      </c>
      <c r="D58" t="s">
        <v>857</v>
      </c>
      <c r="E58" t="s">
        <v>189</v>
      </c>
      <c r="F58" t="s">
        <v>3561</v>
      </c>
      <c r="G58" t="str">
        <f>IF(ISNA(MATCH(A58,'ESO zone constants'!$A$2:$A$9998,0)),"","X")</f>
        <v>X</v>
      </c>
    </row>
    <row r="59" spans="1:7" x14ac:dyDescent="0.25">
      <c r="A59" s="38">
        <v>217</v>
      </c>
      <c r="B59">
        <v>57</v>
      </c>
      <c r="C59">
        <v>199</v>
      </c>
      <c r="D59" t="s">
        <v>858</v>
      </c>
      <c r="E59" t="s">
        <v>190</v>
      </c>
      <c r="F59" t="s">
        <v>3562</v>
      </c>
      <c r="G59" t="str">
        <f>IF(ISNA(MATCH(A59,'ESO zone constants'!$A$2:$A$9998,0)),"","X")</f>
        <v>X</v>
      </c>
    </row>
    <row r="60" spans="1:7" x14ac:dyDescent="0.25">
      <c r="A60" s="38">
        <v>218</v>
      </c>
      <c r="B60">
        <v>58</v>
      </c>
      <c r="C60">
        <v>267</v>
      </c>
      <c r="D60" t="s">
        <v>859</v>
      </c>
      <c r="E60" t="s">
        <v>191</v>
      </c>
      <c r="F60" t="s">
        <v>3563</v>
      </c>
      <c r="G60" t="str">
        <f>IF(ISNA(MATCH(A60,'ESO zone constants'!$A$2:$A$9998,0)),"","X")</f>
        <v>X</v>
      </c>
    </row>
    <row r="61" spans="1:7" x14ac:dyDescent="0.25">
      <c r="A61" s="38">
        <v>219</v>
      </c>
      <c r="B61">
        <v>59</v>
      </c>
      <c r="C61">
        <v>267</v>
      </c>
      <c r="D61" t="s">
        <v>860</v>
      </c>
      <c r="E61" t="s">
        <v>192</v>
      </c>
      <c r="F61" t="s">
        <v>3564</v>
      </c>
      <c r="G61" t="str">
        <f>IF(ISNA(MATCH(A61,'ESO zone constants'!$A$2:$A$9998,0)),"","X")</f>
        <v>X</v>
      </c>
    </row>
    <row r="62" spans="1:7" x14ac:dyDescent="0.25">
      <c r="A62" s="38">
        <v>222</v>
      </c>
      <c r="B62">
        <v>60</v>
      </c>
      <c r="C62">
        <v>3</v>
      </c>
      <c r="D62" t="s">
        <v>861</v>
      </c>
      <c r="E62" t="s">
        <v>193</v>
      </c>
      <c r="F62" t="s">
        <v>3565</v>
      </c>
      <c r="G62" t="str">
        <f>IF(ISNA(MATCH(A62,'ESO zone constants'!$A$2:$A$9998,0)),"","X")</f>
        <v>X</v>
      </c>
    </row>
    <row r="63" spans="1:7" x14ac:dyDescent="0.25">
      <c r="A63" s="38">
        <v>223</v>
      </c>
      <c r="B63">
        <v>61</v>
      </c>
      <c r="C63">
        <v>3</v>
      </c>
      <c r="D63" t="s">
        <v>862</v>
      </c>
      <c r="E63" t="s">
        <v>194</v>
      </c>
      <c r="F63" t="s">
        <v>3566</v>
      </c>
      <c r="G63" t="str">
        <f>IF(ISNA(MATCH(A63,'ESO zone constants'!$A$2:$A$9998,0)),"","X")</f>
        <v>X</v>
      </c>
    </row>
    <row r="64" spans="1:7" x14ac:dyDescent="0.25">
      <c r="A64" s="38">
        <v>224</v>
      </c>
      <c r="B64">
        <v>62</v>
      </c>
      <c r="C64">
        <v>20</v>
      </c>
      <c r="D64" t="s">
        <v>195</v>
      </c>
      <c r="E64" t="s">
        <v>195</v>
      </c>
      <c r="F64" t="s">
        <v>3567</v>
      </c>
      <c r="G64" t="str">
        <f>IF(ISNA(MATCH(A64,'ESO zone constants'!$A$2:$A$9998,0)),"","X")</f>
        <v>X</v>
      </c>
    </row>
    <row r="65" spans="1:7" x14ac:dyDescent="0.25">
      <c r="A65" s="38">
        <v>227</v>
      </c>
      <c r="B65">
        <v>63</v>
      </c>
      <c r="C65">
        <v>92</v>
      </c>
      <c r="D65" t="s">
        <v>863</v>
      </c>
      <c r="E65" t="s">
        <v>196</v>
      </c>
      <c r="F65" t="s">
        <v>3568</v>
      </c>
      <c r="G65" t="str">
        <f>IF(ISNA(MATCH(A65,'ESO zone constants'!$A$2:$A$9998,0)),"","X")</f>
        <v>X</v>
      </c>
    </row>
    <row r="66" spans="1:7" x14ac:dyDescent="0.25">
      <c r="A66" s="38">
        <v>228</v>
      </c>
      <c r="B66">
        <v>64</v>
      </c>
      <c r="C66">
        <v>92</v>
      </c>
      <c r="D66" t="s">
        <v>864</v>
      </c>
      <c r="E66" t="s">
        <v>197</v>
      </c>
      <c r="F66" t="s">
        <v>3569</v>
      </c>
      <c r="G66" t="str">
        <f>IF(ISNA(MATCH(A66,'ESO zone constants'!$A$2:$A$9998,0)),"","X")</f>
        <v>X</v>
      </c>
    </row>
    <row r="67" spans="1:7" x14ac:dyDescent="0.25">
      <c r="A67" s="38">
        <v>229</v>
      </c>
      <c r="B67">
        <v>65</v>
      </c>
      <c r="C67">
        <v>92</v>
      </c>
      <c r="D67" t="s">
        <v>865</v>
      </c>
      <c r="E67" t="s">
        <v>198</v>
      </c>
      <c r="F67" t="s">
        <v>3570</v>
      </c>
      <c r="G67" t="str">
        <f>IF(ISNA(MATCH(A67,'ESO zone constants'!$A$2:$A$9998,0)),"","X")</f>
        <v>X</v>
      </c>
    </row>
    <row r="68" spans="1:7" x14ac:dyDescent="0.25">
      <c r="A68" s="38">
        <v>231</v>
      </c>
      <c r="B68">
        <v>66</v>
      </c>
      <c r="C68">
        <v>92</v>
      </c>
      <c r="D68" t="s">
        <v>866</v>
      </c>
      <c r="E68" t="s">
        <v>199</v>
      </c>
      <c r="F68" t="s">
        <v>3571</v>
      </c>
      <c r="G68" t="str">
        <f>IF(ISNA(MATCH(A68,'ESO zone constants'!$A$2:$A$9998,0)),"","X")</f>
        <v>X</v>
      </c>
    </row>
    <row r="69" spans="1:7" x14ac:dyDescent="0.25">
      <c r="A69" s="38">
        <v>232</v>
      </c>
      <c r="B69">
        <v>67</v>
      </c>
      <c r="C69">
        <v>117</v>
      </c>
      <c r="D69" t="s">
        <v>867</v>
      </c>
      <c r="E69" t="s">
        <v>200</v>
      </c>
      <c r="F69" t="s">
        <v>3572</v>
      </c>
      <c r="G69" t="str">
        <f>IF(ISNA(MATCH(A69,'ESO zone constants'!$A$2:$A$9998,0)),"","X")</f>
        <v>X</v>
      </c>
    </row>
    <row r="70" spans="1:7" x14ac:dyDescent="0.25">
      <c r="A70" s="38">
        <v>233</v>
      </c>
      <c r="B70">
        <v>68</v>
      </c>
      <c r="C70">
        <v>117</v>
      </c>
      <c r="D70" t="s">
        <v>868</v>
      </c>
      <c r="E70" t="s">
        <v>201</v>
      </c>
      <c r="F70" t="s">
        <v>3573</v>
      </c>
      <c r="G70" t="str">
        <f>IF(ISNA(MATCH(A70,'ESO zone constants'!$A$2:$A$9998,0)),"","X")</f>
        <v>X</v>
      </c>
    </row>
    <row r="71" spans="1:7" x14ac:dyDescent="0.25">
      <c r="A71" s="38">
        <v>234</v>
      </c>
      <c r="B71">
        <v>69</v>
      </c>
      <c r="C71">
        <v>117</v>
      </c>
      <c r="D71" t="s">
        <v>869</v>
      </c>
      <c r="E71" t="s">
        <v>202</v>
      </c>
      <c r="F71" t="s">
        <v>3574</v>
      </c>
      <c r="G71" t="str">
        <f>IF(ISNA(MATCH(A71,'ESO zone constants'!$A$2:$A$9998,0)),"","X")</f>
        <v>X</v>
      </c>
    </row>
    <row r="72" spans="1:7" x14ac:dyDescent="0.25">
      <c r="A72" s="38">
        <v>235</v>
      </c>
      <c r="B72">
        <v>70</v>
      </c>
      <c r="C72">
        <v>117</v>
      </c>
      <c r="D72" t="s">
        <v>870</v>
      </c>
      <c r="E72" t="s">
        <v>203</v>
      </c>
      <c r="F72" t="s">
        <v>3575</v>
      </c>
      <c r="G72" t="str">
        <f>IF(ISNA(MATCH(A72,'ESO zone constants'!$A$2:$A$9998,0)),"","X")</f>
        <v>X</v>
      </c>
    </row>
    <row r="73" spans="1:7" x14ac:dyDescent="0.25">
      <c r="A73" s="38">
        <v>236</v>
      </c>
      <c r="B73">
        <v>71</v>
      </c>
      <c r="C73">
        <v>117</v>
      </c>
      <c r="D73" t="s">
        <v>871</v>
      </c>
      <c r="E73" t="s">
        <v>204</v>
      </c>
      <c r="F73" t="s">
        <v>3576</v>
      </c>
      <c r="G73" t="str">
        <f>IF(ISNA(MATCH(A73,'ESO zone constants'!$A$2:$A$9998,0)),"","X")</f>
        <v>X</v>
      </c>
    </row>
    <row r="74" spans="1:7" x14ac:dyDescent="0.25">
      <c r="A74" s="38">
        <v>237</v>
      </c>
      <c r="B74">
        <v>72</v>
      </c>
      <c r="C74">
        <v>104</v>
      </c>
      <c r="D74" t="s">
        <v>872</v>
      </c>
      <c r="E74" t="s">
        <v>205</v>
      </c>
      <c r="F74" t="s">
        <v>3577</v>
      </c>
      <c r="G74" t="str">
        <f>IF(ISNA(MATCH(A74,'ESO zone constants'!$A$2:$A$9998,0)),"","X")</f>
        <v>X</v>
      </c>
    </row>
    <row r="75" spans="1:7" x14ac:dyDescent="0.25">
      <c r="A75" s="38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38">
        <v>239</v>
      </c>
      <c r="B76">
        <v>74</v>
      </c>
      <c r="C76">
        <v>104</v>
      </c>
      <c r="D76" t="s">
        <v>873</v>
      </c>
      <c r="E76" t="s">
        <v>207</v>
      </c>
      <c r="F76" t="s">
        <v>3578</v>
      </c>
      <c r="G76" t="str">
        <f>IF(ISNA(MATCH(A76,'ESO zone constants'!$A$2:$A$9998,0)),"","X")</f>
        <v>X</v>
      </c>
    </row>
    <row r="77" spans="1:7" x14ac:dyDescent="0.25">
      <c r="A77" s="38">
        <v>241</v>
      </c>
      <c r="B77">
        <v>75</v>
      </c>
      <c r="C77">
        <v>41</v>
      </c>
      <c r="D77" t="s">
        <v>874</v>
      </c>
      <c r="E77" t="s">
        <v>208</v>
      </c>
      <c r="F77" t="s">
        <v>3579</v>
      </c>
      <c r="G77" t="str">
        <f>IF(ISNA(MATCH(A77,'ESO zone constants'!$A$2:$A$9998,0)),"","X")</f>
        <v>X</v>
      </c>
    </row>
    <row r="78" spans="1:7" x14ac:dyDescent="0.25">
      <c r="A78" s="38">
        <v>242</v>
      </c>
      <c r="B78">
        <v>76</v>
      </c>
      <c r="C78">
        <v>41</v>
      </c>
      <c r="D78" t="s">
        <v>875</v>
      </c>
      <c r="E78" t="s">
        <v>209</v>
      </c>
      <c r="F78" t="s">
        <v>3580</v>
      </c>
      <c r="G78" t="str">
        <f>IF(ISNA(MATCH(A78,'ESO zone constants'!$A$2:$A$9998,0)),"","X")</f>
        <v>X</v>
      </c>
    </row>
    <row r="79" spans="1:7" x14ac:dyDescent="0.25">
      <c r="A79" s="38">
        <v>243</v>
      </c>
      <c r="B79">
        <v>77</v>
      </c>
      <c r="C79">
        <v>41</v>
      </c>
      <c r="D79" t="s">
        <v>876</v>
      </c>
      <c r="E79" t="s">
        <v>210</v>
      </c>
      <c r="F79" t="s">
        <v>3581</v>
      </c>
      <c r="G79" t="str">
        <f>IF(ISNA(MATCH(A79,'ESO zone constants'!$A$2:$A$9998,0)),"","X")</f>
        <v>X</v>
      </c>
    </row>
    <row r="80" spans="1:7" x14ac:dyDescent="0.25">
      <c r="A80" s="38">
        <v>245</v>
      </c>
      <c r="B80">
        <v>78</v>
      </c>
      <c r="C80">
        <v>41</v>
      </c>
      <c r="D80" t="s">
        <v>877</v>
      </c>
      <c r="E80" t="s">
        <v>211</v>
      </c>
      <c r="F80" t="s">
        <v>3582</v>
      </c>
      <c r="G80" t="str">
        <f>IF(ISNA(MATCH(A80,'ESO zone constants'!$A$2:$A$9998,0)),"","X")</f>
        <v>X</v>
      </c>
    </row>
    <row r="81" spans="1:7" x14ac:dyDescent="0.25">
      <c r="A81" s="38">
        <v>246</v>
      </c>
      <c r="B81">
        <v>79</v>
      </c>
      <c r="C81">
        <v>41</v>
      </c>
      <c r="D81" t="s">
        <v>878</v>
      </c>
      <c r="E81" t="s">
        <v>212</v>
      </c>
      <c r="F81" t="s">
        <v>3583</v>
      </c>
      <c r="G81" t="str">
        <f>IF(ISNA(MATCH(A81,'ESO zone constants'!$A$2:$A$9998,0)),"","X")</f>
        <v>X</v>
      </c>
    </row>
    <row r="82" spans="1:7" x14ac:dyDescent="0.25">
      <c r="A82" s="38">
        <v>247</v>
      </c>
      <c r="B82">
        <v>80</v>
      </c>
      <c r="C82">
        <v>41</v>
      </c>
      <c r="D82" t="s">
        <v>879</v>
      </c>
      <c r="E82" t="s">
        <v>213</v>
      </c>
      <c r="F82" t="s">
        <v>3584</v>
      </c>
      <c r="G82" t="str">
        <f>IF(ISNA(MATCH(A82,'ESO zone constants'!$A$2:$A$9998,0)),"","X")</f>
        <v>X</v>
      </c>
    </row>
    <row r="83" spans="1:7" x14ac:dyDescent="0.25">
      <c r="A83" s="38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38">
        <v>249</v>
      </c>
      <c r="B84">
        <v>82</v>
      </c>
      <c r="C84">
        <v>57</v>
      </c>
      <c r="D84" t="s">
        <v>880</v>
      </c>
      <c r="E84" t="s">
        <v>215</v>
      </c>
      <c r="F84" t="s">
        <v>3585</v>
      </c>
      <c r="G84" t="str">
        <f>IF(ISNA(MATCH(A84,'ESO zone constants'!$A$2:$A$9998,0)),"","X")</f>
        <v>X</v>
      </c>
    </row>
    <row r="85" spans="1:7" x14ac:dyDescent="0.25">
      <c r="A85" s="38">
        <v>250</v>
      </c>
      <c r="B85">
        <v>83</v>
      </c>
      <c r="C85">
        <v>57</v>
      </c>
      <c r="D85" t="s">
        <v>881</v>
      </c>
      <c r="E85" t="s">
        <v>216</v>
      </c>
      <c r="F85" t="s">
        <v>3586</v>
      </c>
      <c r="G85" t="str">
        <f>IF(ISNA(MATCH(A85,'ESO zone constants'!$A$2:$A$9998,0)),"","X")</f>
        <v>X</v>
      </c>
    </row>
    <row r="86" spans="1:7" x14ac:dyDescent="0.25">
      <c r="A86" s="38">
        <v>252</v>
      </c>
      <c r="B86">
        <v>84</v>
      </c>
      <c r="C86">
        <v>57</v>
      </c>
      <c r="D86" t="s">
        <v>882</v>
      </c>
      <c r="E86" t="s">
        <v>217</v>
      </c>
      <c r="F86" t="s">
        <v>3587</v>
      </c>
      <c r="G86" t="str">
        <f>IF(ISNA(MATCH(A86,'ESO zone constants'!$A$2:$A$9998,0)),"","X")</f>
        <v>X</v>
      </c>
    </row>
    <row r="87" spans="1:7" x14ac:dyDescent="0.25">
      <c r="A87" s="38">
        <v>253</v>
      </c>
      <c r="B87">
        <v>85</v>
      </c>
      <c r="C87">
        <v>57</v>
      </c>
      <c r="D87" t="s">
        <v>883</v>
      </c>
      <c r="E87" t="s">
        <v>218</v>
      </c>
      <c r="F87" t="s">
        <v>3588</v>
      </c>
      <c r="G87" t="str">
        <f>IF(ISNA(MATCH(A87,'ESO zone constants'!$A$2:$A$9998,0)),"","X")</f>
        <v>X</v>
      </c>
    </row>
    <row r="88" spans="1:7" x14ac:dyDescent="0.25">
      <c r="A88" s="38">
        <v>254</v>
      </c>
      <c r="B88">
        <v>86</v>
      </c>
      <c r="C88">
        <v>57</v>
      </c>
      <c r="D88" t="s">
        <v>884</v>
      </c>
      <c r="E88" t="s">
        <v>219</v>
      </c>
      <c r="F88" t="s">
        <v>3589</v>
      </c>
      <c r="G88" t="str">
        <f>IF(ISNA(MATCH(A88,'ESO zone constants'!$A$2:$A$9998,0)),"","X")</f>
        <v>X</v>
      </c>
    </row>
    <row r="89" spans="1:7" x14ac:dyDescent="0.25">
      <c r="A89" s="38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38">
        <v>256</v>
      </c>
      <c r="B90">
        <v>88</v>
      </c>
      <c r="C90">
        <v>3</v>
      </c>
      <c r="D90" t="s">
        <v>885</v>
      </c>
      <c r="E90" t="s">
        <v>221</v>
      </c>
      <c r="F90" t="s">
        <v>3590</v>
      </c>
      <c r="G90" t="str">
        <f>IF(ISNA(MATCH(A90,'ESO zone constants'!$A$2:$A$9998,0)),"","X")</f>
        <v>X</v>
      </c>
    </row>
    <row r="91" spans="1:7" x14ac:dyDescent="0.25">
      <c r="A91" s="38">
        <v>257</v>
      </c>
      <c r="B91">
        <v>89</v>
      </c>
      <c r="C91">
        <v>103</v>
      </c>
      <c r="D91" t="s">
        <v>886</v>
      </c>
      <c r="E91" t="s">
        <v>222</v>
      </c>
      <c r="F91" t="s">
        <v>3591</v>
      </c>
      <c r="G91" t="str">
        <f>IF(ISNA(MATCH(A91,'ESO zone constants'!$A$2:$A$9998,0)),"","X")</f>
        <v>X</v>
      </c>
    </row>
    <row r="92" spans="1:7" x14ac:dyDescent="0.25">
      <c r="A92" s="38">
        <v>258</v>
      </c>
      <c r="B92">
        <v>90</v>
      </c>
      <c r="C92">
        <v>103</v>
      </c>
      <c r="D92" t="s">
        <v>887</v>
      </c>
      <c r="E92" t="s">
        <v>223</v>
      </c>
      <c r="F92" t="s">
        <v>3592</v>
      </c>
      <c r="G92" t="str">
        <f>IF(ISNA(MATCH(A92,'ESO zone constants'!$A$2:$A$9998,0)),"","X")</f>
        <v>X</v>
      </c>
    </row>
    <row r="93" spans="1:7" x14ac:dyDescent="0.25">
      <c r="A93" s="38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38">
        <v>260</v>
      </c>
      <c r="B94">
        <v>92</v>
      </c>
      <c r="C94">
        <v>101</v>
      </c>
      <c r="D94" t="s">
        <v>888</v>
      </c>
      <c r="E94" t="s">
        <v>225</v>
      </c>
      <c r="F94" t="s">
        <v>3593</v>
      </c>
      <c r="G94" t="str">
        <f>IF(ISNA(MATCH(A94,'ESO zone constants'!$A$2:$A$9998,0)),"","X")</f>
        <v>X</v>
      </c>
    </row>
    <row r="95" spans="1:7" x14ac:dyDescent="0.25">
      <c r="A95" s="38">
        <v>261</v>
      </c>
      <c r="B95">
        <v>93</v>
      </c>
      <c r="C95">
        <v>101</v>
      </c>
      <c r="D95" t="s">
        <v>889</v>
      </c>
      <c r="E95" t="s">
        <v>226</v>
      </c>
      <c r="F95" t="s">
        <v>3594</v>
      </c>
      <c r="G95" t="str">
        <f>IF(ISNA(MATCH(A95,'ESO zone constants'!$A$2:$A$9998,0)),"","X")</f>
        <v>X</v>
      </c>
    </row>
    <row r="96" spans="1:7" x14ac:dyDescent="0.25">
      <c r="A96" s="38">
        <v>262</v>
      </c>
      <c r="B96">
        <v>94</v>
      </c>
      <c r="C96">
        <v>101</v>
      </c>
      <c r="D96" t="s">
        <v>890</v>
      </c>
      <c r="E96" t="s">
        <v>227</v>
      </c>
      <c r="F96" t="s">
        <v>3595</v>
      </c>
      <c r="G96" t="str">
        <f>IF(ISNA(MATCH(A96,'ESO zone constants'!$A$2:$A$9998,0)),"","X")</f>
        <v>X</v>
      </c>
    </row>
    <row r="97" spans="1:7" x14ac:dyDescent="0.25">
      <c r="A97" s="38">
        <v>263</v>
      </c>
      <c r="B97">
        <v>95</v>
      </c>
      <c r="C97">
        <v>101</v>
      </c>
      <c r="D97" t="s">
        <v>891</v>
      </c>
      <c r="E97" t="s">
        <v>228</v>
      </c>
      <c r="F97" t="s">
        <v>3596</v>
      </c>
      <c r="G97" t="str">
        <f>IF(ISNA(MATCH(A97,'ESO zone constants'!$A$2:$A$9998,0)),"","X")</f>
        <v>X</v>
      </c>
    </row>
    <row r="98" spans="1:7" x14ac:dyDescent="0.25">
      <c r="A98" s="38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38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38">
        <v>266</v>
      </c>
      <c r="B100">
        <v>98</v>
      </c>
      <c r="C100">
        <v>101</v>
      </c>
      <c r="D100" t="s">
        <v>893</v>
      </c>
      <c r="E100" t="s">
        <v>231</v>
      </c>
      <c r="F100" t="s">
        <v>3597</v>
      </c>
      <c r="G100" t="str">
        <f>IF(ISNA(MATCH(A100,'ESO zone constants'!$A$2:$A$9998,0)),"","X")</f>
        <v>X</v>
      </c>
    </row>
    <row r="101" spans="1:7" x14ac:dyDescent="0.25">
      <c r="A101" s="38">
        <v>267</v>
      </c>
      <c r="B101">
        <v>99</v>
      </c>
      <c r="C101">
        <v>267</v>
      </c>
      <c r="D101" t="s">
        <v>894</v>
      </c>
      <c r="E101" t="s">
        <v>232</v>
      </c>
      <c r="F101" t="s">
        <v>3598</v>
      </c>
      <c r="G101" t="str">
        <f>IF(ISNA(MATCH(A101,'ESO zone constants'!$A$2:$A$9998,0)),"","X")</f>
        <v>X</v>
      </c>
    </row>
    <row r="102" spans="1:7" x14ac:dyDescent="0.25">
      <c r="A102" s="38">
        <v>268</v>
      </c>
      <c r="B102">
        <v>100</v>
      </c>
      <c r="C102">
        <v>58</v>
      </c>
      <c r="D102" t="s">
        <v>895</v>
      </c>
      <c r="E102" t="s">
        <v>233</v>
      </c>
      <c r="F102" t="s">
        <v>3599</v>
      </c>
      <c r="G102" t="str">
        <f>IF(ISNA(MATCH(A102,'ESO zone constants'!$A$2:$A$9998,0)),"","X")</f>
        <v>X</v>
      </c>
    </row>
    <row r="103" spans="1:7" x14ac:dyDescent="0.25">
      <c r="A103" s="38">
        <v>269</v>
      </c>
      <c r="B103">
        <v>101</v>
      </c>
      <c r="C103">
        <v>58</v>
      </c>
      <c r="D103" t="s">
        <v>896</v>
      </c>
      <c r="E103" t="s">
        <v>234</v>
      </c>
      <c r="F103" t="s">
        <v>3600</v>
      </c>
      <c r="G103" t="str">
        <f>IF(ISNA(MATCH(A103,'ESO zone constants'!$A$2:$A$9998,0)),"","X")</f>
        <v>X</v>
      </c>
    </row>
    <row r="104" spans="1:7" x14ac:dyDescent="0.25">
      <c r="A104" s="38">
        <v>270</v>
      </c>
      <c r="B104">
        <v>102</v>
      </c>
      <c r="C104">
        <v>117</v>
      </c>
      <c r="D104" t="s">
        <v>897</v>
      </c>
      <c r="E104" t="s">
        <v>235</v>
      </c>
      <c r="F104" t="s">
        <v>3601</v>
      </c>
      <c r="G104" t="str">
        <f>IF(ISNA(MATCH(A104,'ESO zone constants'!$A$2:$A$9998,0)),"","X")</f>
        <v>X</v>
      </c>
    </row>
    <row r="105" spans="1:7" x14ac:dyDescent="0.25">
      <c r="A105" s="38">
        <v>271</v>
      </c>
      <c r="B105">
        <v>103</v>
      </c>
      <c r="C105">
        <v>117</v>
      </c>
      <c r="D105" t="s">
        <v>898</v>
      </c>
      <c r="E105" t="s">
        <v>236</v>
      </c>
      <c r="F105" t="s">
        <v>3602</v>
      </c>
      <c r="G105" t="str">
        <f>IF(ISNA(MATCH(A105,'ESO zone constants'!$A$2:$A$9998,0)),"","X")</f>
        <v>X</v>
      </c>
    </row>
    <row r="106" spans="1:7" x14ac:dyDescent="0.25">
      <c r="A106" s="38">
        <v>272</v>
      </c>
      <c r="B106">
        <v>104</v>
      </c>
      <c r="C106">
        <v>117</v>
      </c>
      <c r="D106" t="s">
        <v>899</v>
      </c>
      <c r="E106" t="s">
        <v>237</v>
      </c>
      <c r="F106" t="s">
        <v>3603</v>
      </c>
      <c r="G106" t="str">
        <f>IF(ISNA(MATCH(A106,'ESO zone constants'!$A$2:$A$9998,0)),"","X")</f>
        <v>X</v>
      </c>
    </row>
    <row r="107" spans="1:7" x14ac:dyDescent="0.25">
      <c r="A107" s="38">
        <v>273</v>
      </c>
      <c r="B107">
        <v>105</v>
      </c>
      <c r="C107">
        <v>117</v>
      </c>
      <c r="D107" t="s">
        <v>900</v>
      </c>
      <c r="E107" t="s">
        <v>238</v>
      </c>
      <c r="F107" t="s">
        <v>3604</v>
      </c>
      <c r="G107" t="str">
        <f>IF(ISNA(MATCH(A107,'ESO zone constants'!$A$2:$A$9998,0)),"","X")</f>
        <v>X</v>
      </c>
    </row>
    <row r="108" spans="1:7" x14ac:dyDescent="0.25">
      <c r="A108" s="38">
        <v>274</v>
      </c>
      <c r="B108">
        <v>106</v>
      </c>
      <c r="C108">
        <v>117</v>
      </c>
      <c r="D108" t="s">
        <v>901</v>
      </c>
      <c r="E108" t="s">
        <v>239</v>
      </c>
      <c r="F108" t="s">
        <v>3605</v>
      </c>
      <c r="G108" t="str">
        <f>IF(ISNA(MATCH(A108,'ESO zone constants'!$A$2:$A$9998,0)),"","X")</f>
        <v>X</v>
      </c>
    </row>
    <row r="109" spans="1:7" x14ac:dyDescent="0.25">
      <c r="A109" s="38">
        <v>275</v>
      </c>
      <c r="B109">
        <v>107</v>
      </c>
      <c r="C109">
        <v>117</v>
      </c>
      <c r="D109" t="s">
        <v>902</v>
      </c>
      <c r="E109" t="s">
        <v>240</v>
      </c>
      <c r="F109" t="s">
        <v>3606</v>
      </c>
      <c r="G109" t="str">
        <f>IF(ISNA(MATCH(A109,'ESO zone constants'!$A$2:$A$9998,0)),"","X")</f>
        <v>X</v>
      </c>
    </row>
    <row r="110" spans="1:7" x14ac:dyDescent="0.25">
      <c r="A110" s="38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3607</v>
      </c>
      <c r="G110" t="str">
        <f>IF(ISNA(MATCH(A110,'ESO zone constants'!$A$2:$A$9998,0)),"","X")</f>
        <v>X</v>
      </c>
    </row>
    <row r="111" spans="1:7" x14ac:dyDescent="0.25">
      <c r="A111" s="38">
        <v>280</v>
      </c>
      <c r="B111">
        <v>109</v>
      </c>
      <c r="C111">
        <v>280</v>
      </c>
      <c r="D111" t="s">
        <v>903</v>
      </c>
      <c r="E111" t="s">
        <v>242</v>
      </c>
      <c r="F111" t="s">
        <v>2832</v>
      </c>
      <c r="G111" t="str">
        <f>IF(ISNA(MATCH(A111,'ESO zone constants'!$A$2:$A$9998,0)),"","X")</f>
        <v>X</v>
      </c>
    </row>
    <row r="112" spans="1:7" x14ac:dyDescent="0.25">
      <c r="A112" s="38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38">
        <v>283</v>
      </c>
      <c r="B113">
        <v>111</v>
      </c>
      <c r="C113">
        <v>41</v>
      </c>
      <c r="D113" t="s">
        <v>904</v>
      </c>
      <c r="E113" t="s">
        <v>51</v>
      </c>
      <c r="F113" t="s">
        <v>3608</v>
      </c>
      <c r="G113" t="str">
        <f>IF(ISNA(MATCH(A113,'ESO zone constants'!$A$2:$A$9998,0)),"","X")</f>
        <v>X</v>
      </c>
    </row>
    <row r="114" spans="1:7" x14ac:dyDescent="0.25">
      <c r="A114" s="38">
        <v>284</v>
      </c>
      <c r="B114">
        <v>112</v>
      </c>
      <c r="C114">
        <v>3</v>
      </c>
      <c r="D114" t="s">
        <v>905</v>
      </c>
      <c r="E114" t="s">
        <v>244</v>
      </c>
      <c r="F114" t="s">
        <v>3609</v>
      </c>
      <c r="G114" t="str">
        <f>IF(ISNA(MATCH(A114,'ESO zone constants'!$A$2:$A$9998,0)),"","X")</f>
        <v>X</v>
      </c>
    </row>
    <row r="115" spans="1:7" x14ac:dyDescent="0.25">
      <c r="A115" s="38">
        <v>287</v>
      </c>
      <c r="B115">
        <v>113</v>
      </c>
      <c r="C115">
        <v>41</v>
      </c>
      <c r="D115" t="s">
        <v>906</v>
      </c>
      <c r="E115" t="s">
        <v>245</v>
      </c>
      <c r="F115" t="s">
        <v>3610</v>
      </c>
      <c r="G115" t="str">
        <f>IF(ISNA(MATCH(A115,'ESO zone constants'!$A$2:$A$9998,0)),"","X")</f>
        <v>X</v>
      </c>
    </row>
    <row r="116" spans="1:7" x14ac:dyDescent="0.25">
      <c r="A116" s="38">
        <v>288</v>
      </c>
      <c r="B116">
        <v>114</v>
      </c>
      <c r="C116">
        <v>41</v>
      </c>
      <c r="D116" t="s">
        <v>907</v>
      </c>
      <c r="E116" t="s">
        <v>246</v>
      </c>
      <c r="F116" t="s">
        <v>3611</v>
      </c>
      <c r="G116" t="str">
        <f>IF(ISNA(MATCH(A116,'ESO zone constants'!$A$2:$A$9998,0)),"","X")</f>
        <v>X</v>
      </c>
    </row>
    <row r="117" spans="1:7" x14ac:dyDescent="0.25">
      <c r="A117" s="38">
        <v>289</v>
      </c>
      <c r="B117">
        <v>115</v>
      </c>
      <c r="C117">
        <v>41</v>
      </c>
      <c r="D117" t="s">
        <v>908</v>
      </c>
      <c r="E117" t="s">
        <v>247</v>
      </c>
      <c r="F117" t="s">
        <v>3612</v>
      </c>
      <c r="G117" t="str">
        <f>IF(ISNA(MATCH(A117,'ESO zone constants'!$A$2:$A$9998,0)),"","X")</f>
        <v>X</v>
      </c>
    </row>
    <row r="118" spans="1:7" x14ac:dyDescent="0.25">
      <c r="A118" s="38">
        <v>290</v>
      </c>
      <c r="B118">
        <v>116</v>
      </c>
      <c r="C118">
        <v>41</v>
      </c>
      <c r="D118" t="s">
        <v>909</v>
      </c>
      <c r="E118" t="s">
        <v>248</v>
      </c>
      <c r="F118" t="s">
        <v>3613</v>
      </c>
      <c r="G118" t="str">
        <f>IF(ISNA(MATCH(A118,'ESO zone constants'!$A$2:$A$9998,0)),"","X")</f>
        <v>X</v>
      </c>
    </row>
    <row r="119" spans="1:7" x14ac:dyDescent="0.25">
      <c r="A119" s="38">
        <v>291</v>
      </c>
      <c r="B119">
        <v>117</v>
      </c>
      <c r="C119">
        <v>41</v>
      </c>
      <c r="D119" t="s">
        <v>910</v>
      </c>
      <c r="E119" t="s">
        <v>249</v>
      </c>
      <c r="F119" t="s">
        <v>3614</v>
      </c>
      <c r="G119" t="str">
        <f>IF(ISNA(MATCH(A119,'ESO zone constants'!$A$2:$A$9998,0)),"","X")</f>
        <v>X</v>
      </c>
    </row>
    <row r="120" spans="1:7" x14ac:dyDescent="0.25">
      <c r="A120" s="38">
        <v>296</v>
      </c>
      <c r="B120">
        <v>118</v>
      </c>
      <c r="C120">
        <v>41</v>
      </c>
      <c r="D120" t="s">
        <v>911</v>
      </c>
      <c r="E120" t="s">
        <v>250</v>
      </c>
      <c r="F120" t="s">
        <v>3615</v>
      </c>
      <c r="G120" t="str">
        <f>IF(ISNA(MATCH(A120,'ESO zone constants'!$A$2:$A$9998,0)),"","X")</f>
        <v>X</v>
      </c>
    </row>
    <row r="121" spans="1:7" x14ac:dyDescent="0.25">
      <c r="A121" s="38">
        <v>306</v>
      </c>
      <c r="B121">
        <v>119</v>
      </c>
      <c r="C121">
        <v>57</v>
      </c>
      <c r="D121" t="s">
        <v>912</v>
      </c>
      <c r="E121" t="s">
        <v>251</v>
      </c>
      <c r="F121" t="s">
        <v>3616</v>
      </c>
      <c r="G121" t="str">
        <f>IF(ISNA(MATCH(A121,'ESO zone constants'!$A$2:$A$9998,0)),"","X")</f>
        <v>X</v>
      </c>
    </row>
    <row r="122" spans="1:7" x14ac:dyDescent="0.25">
      <c r="A122" s="38">
        <v>308</v>
      </c>
      <c r="B122">
        <v>120</v>
      </c>
      <c r="C122">
        <v>104</v>
      </c>
      <c r="D122" t="s">
        <v>913</v>
      </c>
      <c r="E122" t="s">
        <v>252</v>
      </c>
      <c r="F122" t="s">
        <v>3617</v>
      </c>
      <c r="G122" t="str">
        <f>IF(ISNA(MATCH(A122,'ESO zone constants'!$A$2:$A$9998,0)),"","X")</f>
        <v>X</v>
      </c>
    </row>
    <row r="123" spans="1:7" x14ac:dyDescent="0.25">
      <c r="A123" s="38">
        <v>309</v>
      </c>
      <c r="B123">
        <v>121</v>
      </c>
      <c r="C123">
        <v>3</v>
      </c>
      <c r="D123" t="s">
        <v>914</v>
      </c>
      <c r="E123" t="s">
        <v>253</v>
      </c>
      <c r="F123" t="s">
        <v>3618</v>
      </c>
      <c r="G123" t="str">
        <f>IF(ISNA(MATCH(A123,'ESO zone constants'!$A$2:$A$9998,0)),"","X")</f>
        <v>X</v>
      </c>
    </row>
    <row r="124" spans="1:7" x14ac:dyDescent="0.25">
      <c r="A124" s="38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38">
        <v>311</v>
      </c>
      <c r="B125">
        <v>123</v>
      </c>
      <c r="C125">
        <v>3</v>
      </c>
      <c r="D125" t="s">
        <v>915</v>
      </c>
      <c r="E125" t="s">
        <v>255</v>
      </c>
      <c r="F125" t="s">
        <v>3619</v>
      </c>
      <c r="G125" t="str">
        <f>IF(ISNA(MATCH(A125,'ESO zone constants'!$A$2:$A$9998,0)),"","X")</f>
        <v>X</v>
      </c>
    </row>
    <row r="126" spans="1:7" x14ac:dyDescent="0.25">
      <c r="A126" s="38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38">
        <v>313</v>
      </c>
      <c r="B127">
        <v>125</v>
      </c>
      <c r="C127">
        <v>3</v>
      </c>
      <c r="D127" t="s">
        <v>916</v>
      </c>
      <c r="E127" t="s">
        <v>257</v>
      </c>
      <c r="F127" t="s">
        <v>3620</v>
      </c>
      <c r="G127" t="str">
        <f>IF(ISNA(MATCH(A127,'ESO zone constants'!$A$2:$A$9998,0)),"","X")</f>
        <v>X</v>
      </c>
    </row>
    <row r="128" spans="1:7" x14ac:dyDescent="0.25">
      <c r="A128" s="38">
        <v>314</v>
      </c>
      <c r="B128">
        <v>126</v>
      </c>
      <c r="C128">
        <v>3</v>
      </c>
      <c r="D128" t="s">
        <v>917</v>
      </c>
      <c r="E128" t="s">
        <v>258</v>
      </c>
      <c r="F128" t="s">
        <v>3621</v>
      </c>
      <c r="G128" t="str">
        <f>IF(ISNA(MATCH(A128,'ESO zone constants'!$A$2:$A$9998,0)),"","X")</f>
        <v>X</v>
      </c>
    </row>
    <row r="129" spans="1:7" x14ac:dyDescent="0.25">
      <c r="A129" s="38">
        <v>315</v>
      </c>
      <c r="B129">
        <v>127</v>
      </c>
      <c r="C129">
        <v>19</v>
      </c>
      <c r="D129" t="s">
        <v>918</v>
      </c>
      <c r="E129" t="s">
        <v>259</v>
      </c>
      <c r="F129" t="s">
        <v>3622</v>
      </c>
      <c r="G129" t="str">
        <f>IF(ISNA(MATCH(A129,'ESO zone constants'!$A$2:$A$9998,0)),"","X")</f>
        <v>X</v>
      </c>
    </row>
    <row r="130" spans="1:7" x14ac:dyDescent="0.25">
      <c r="A130" s="38">
        <v>316</v>
      </c>
      <c r="B130">
        <v>128</v>
      </c>
      <c r="C130">
        <v>19</v>
      </c>
      <c r="D130" t="s">
        <v>919</v>
      </c>
      <c r="E130" t="s">
        <v>260</v>
      </c>
      <c r="F130" t="s">
        <v>3623</v>
      </c>
      <c r="G130" t="str">
        <f>IF(ISNA(MATCH(A130,'ESO zone constants'!$A$2:$A$9998,0)),"","X")</f>
        <v>X</v>
      </c>
    </row>
    <row r="131" spans="1:7" x14ac:dyDescent="0.25">
      <c r="A131" s="38">
        <v>317</v>
      </c>
      <c r="B131">
        <v>129</v>
      </c>
      <c r="C131">
        <v>19</v>
      </c>
      <c r="D131" t="s">
        <v>920</v>
      </c>
      <c r="E131" t="s">
        <v>261</v>
      </c>
      <c r="F131" t="s">
        <v>3624</v>
      </c>
      <c r="G131" t="str">
        <f>IF(ISNA(MATCH(A131,'ESO zone constants'!$A$2:$A$9998,0)),"","X")</f>
        <v>X</v>
      </c>
    </row>
    <row r="132" spans="1:7" x14ac:dyDescent="0.25">
      <c r="A132" s="38">
        <v>318</v>
      </c>
      <c r="B132">
        <v>130</v>
      </c>
      <c r="C132">
        <v>19</v>
      </c>
      <c r="D132" t="s">
        <v>921</v>
      </c>
      <c r="E132" t="s">
        <v>262</v>
      </c>
      <c r="F132" t="s">
        <v>3625</v>
      </c>
      <c r="G132" t="str">
        <f>IF(ISNA(MATCH(A132,'ESO zone constants'!$A$2:$A$9998,0)),"","X")</f>
        <v>X</v>
      </c>
    </row>
    <row r="133" spans="1:7" x14ac:dyDescent="0.25">
      <c r="A133" s="38">
        <v>319</v>
      </c>
      <c r="B133">
        <v>131</v>
      </c>
      <c r="C133">
        <v>19</v>
      </c>
      <c r="D133" t="s">
        <v>922</v>
      </c>
      <c r="E133" t="s">
        <v>263</v>
      </c>
      <c r="F133" t="s">
        <v>3626</v>
      </c>
      <c r="G133" t="str">
        <f>IF(ISNA(MATCH(A133,'ESO zone constants'!$A$2:$A$9998,0)),"","X")</f>
        <v>X</v>
      </c>
    </row>
    <row r="134" spans="1:7" x14ac:dyDescent="0.25">
      <c r="A134" s="38">
        <v>320</v>
      </c>
      <c r="B134">
        <v>132</v>
      </c>
      <c r="C134">
        <v>19</v>
      </c>
      <c r="D134" t="s">
        <v>923</v>
      </c>
      <c r="E134" t="s">
        <v>264</v>
      </c>
      <c r="F134" t="s">
        <v>3627</v>
      </c>
      <c r="G134" t="str">
        <f>IF(ISNA(MATCH(A134,'ESO zone constants'!$A$2:$A$9998,0)),"","X")</f>
        <v>X</v>
      </c>
    </row>
    <row r="135" spans="1:7" x14ac:dyDescent="0.25">
      <c r="A135" s="38">
        <v>321</v>
      </c>
      <c r="B135">
        <v>133</v>
      </c>
      <c r="C135">
        <v>20</v>
      </c>
      <c r="D135" t="s">
        <v>924</v>
      </c>
      <c r="E135" t="s">
        <v>265</v>
      </c>
      <c r="F135" t="s">
        <v>3628</v>
      </c>
      <c r="G135" t="str">
        <f>IF(ISNA(MATCH(A135,'ESO zone constants'!$A$2:$A$9998,0)),"","X")</f>
        <v>X</v>
      </c>
    </row>
    <row r="136" spans="1:7" x14ac:dyDescent="0.25">
      <c r="A136" s="38">
        <v>322</v>
      </c>
      <c r="B136">
        <v>134</v>
      </c>
      <c r="C136">
        <v>20</v>
      </c>
      <c r="D136" t="s">
        <v>925</v>
      </c>
      <c r="E136" t="s">
        <v>266</v>
      </c>
      <c r="F136" t="s">
        <v>3629</v>
      </c>
      <c r="G136" t="str">
        <f>IF(ISNA(MATCH(A136,'ESO zone constants'!$A$2:$A$9998,0)),"","X")</f>
        <v>X</v>
      </c>
    </row>
    <row r="137" spans="1:7" x14ac:dyDescent="0.25">
      <c r="A137" s="38">
        <v>323</v>
      </c>
      <c r="B137">
        <v>135</v>
      </c>
      <c r="C137">
        <v>20</v>
      </c>
      <c r="D137" t="s">
        <v>926</v>
      </c>
      <c r="E137" t="s">
        <v>267</v>
      </c>
      <c r="F137" t="s">
        <v>3630</v>
      </c>
      <c r="G137" t="str">
        <f>IF(ISNA(MATCH(A137,'ESO zone constants'!$A$2:$A$9998,0)),"","X")</f>
        <v>X</v>
      </c>
    </row>
    <row r="138" spans="1:7" x14ac:dyDescent="0.25">
      <c r="A138" s="38">
        <v>324</v>
      </c>
      <c r="B138">
        <v>136</v>
      </c>
      <c r="C138">
        <v>20</v>
      </c>
      <c r="D138" t="s">
        <v>927</v>
      </c>
      <c r="E138" t="s">
        <v>268</v>
      </c>
      <c r="F138" t="s">
        <v>3631</v>
      </c>
      <c r="G138" t="str">
        <f>IF(ISNA(MATCH(A138,'ESO zone constants'!$A$2:$A$9998,0)),"","X")</f>
        <v>X</v>
      </c>
    </row>
    <row r="139" spans="1:7" x14ac:dyDescent="0.25">
      <c r="A139" s="38">
        <v>325</v>
      </c>
      <c r="B139">
        <v>137</v>
      </c>
      <c r="C139">
        <v>20</v>
      </c>
      <c r="D139" t="s">
        <v>928</v>
      </c>
      <c r="E139" t="s">
        <v>269</v>
      </c>
      <c r="F139" t="s">
        <v>3632</v>
      </c>
      <c r="G139" t="str">
        <f>IF(ISNA(MATCH(A139,'ESO zone constants'!$A$2:$A$9998,0)),"","X")</f>
        <v>X</v>
      </c>
    </row>
    <row r="140" spans="1:7" x14ac:dyDescent="0.25">
      <c r="A140" s="38">
        <v>326</v>
      </c>
      <c r="B140">
        <v>138</v>
      </c>
      <c r="C140">
        <v>20</v>
      </c>
      <c r="D140" t="s">
        <v>929</v>
      </c>
      <c r="E140" t="s">
        <v>270</v>
      </c>
      <c r="F140" t="s">
        <v>3633</v>
      </c>
      <c r="G140" t="str">
        <f>IF(ISNA(MATCH(A140,'ESO zone constants'!$A$2:$A$9998,0)),"","X")</f>
        <v>X</v>
      </c>
    </row>
    <row r="141" spans="1:7" x14ac:dyDescent="0.25">
      <c r="A141" s="38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38">
        <v>328</v>
      </c>
      <c r="B142">
        <v>140</v>
      </c>
      <c r="C142">
        <v>104</v>
      </c>
      <c r="D142" t="s">
        <v>930</v>
      </c>
      <c r="E142" t="s">
        <v>272</v>
      </c>
      <c r="F142" t="s">
        <v>3634</v>
      </c>
      <c r="G142" t="str">
        <f>IF(ISNA(MATCH(A142,'ESO zone constants'!$A$2:$A$9998,0)),"","X")</f>
        <v>X</v>
      </c>
    </row>
    <row r="143" spans="1:7" x14ac:dyDescent="0.25">
      <c r="A143" s="38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38">
        <v>330</v>
      </c>
      <c r="B144">
        <v>142</v>
      </c>
      <c r="C144">
        <v>104</v>
      </c>
      <c r="D144" t="s">
        <v>931</v>
      </c>
      <c r="E144" t="s">
        <v>274</v>
      </c>
      <c r="F144" t="s">
        <v>3635</v>
      </c>
      <c r="G144" t="str">
        <f>IF(ISNA(MATCH(A144,'ESO zone constants'!$A$2:$A$9998,0)),"","X")</f>
        <v>X</v>
      </c>
    </row>
    <row r="145" spans="1:7" x14ac:dyDescent="0.25">
      <c r="A145" s="38">
        <v>331</v>
      </c>
      <c r="B145">
        <v>143</v>
      </c>
      <c r="C145">
        <v>104</v>
      </c>
      <c r="D145" t="s">
        <v>932</v>
      </c>
      <c r="E145" t="s">
        <v>275</v>
      </c>
      <c r="F145" t="s">
        <v>3636</v>
      </c>
      <c r="G145" t="str">
        <f>IF(ISNA(MATCH(A145,'ESO zone constants'!$A$2:$A$9998,0)),"","X")</f>
        <v>X</v>
      </c>
    </row>
    <row r="146" spans="1:7" x14ac:dyDescent="0.25">
      <c r="A146" s="38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38">
        <v>333</v>
      </c>
      <c r="B147">
        <v>145</v>
      </c>
      <c r="C147">
        <v>92</v>
      </c>
      <c r="D147" t="s">
        <v>933</v>
      </c>
      <c r="E147" t="s">
        <v>277</v>
      </c>
      <c r="F147" t="s">
        <v>3637</v>
      </c>
      <c r="G147" t="str">
        <f>IF(ISNA(MATCH(A147,'ESO zone constants'!$A$2:$A$9998,0)),"","X")</f>
        <v>X</v>
      </c>
    </row>
    <row r="148" spans="1:7" x14ac:dyDescent="0.25">
      <c r="A148" s="38">
        <v>334</v>
      </c>
      <c r="B148">
        <v>146</v>
      </c>
      <c r="C148">
        <v>92</v>
      </c>
      <c r="D148" t="s">
        <v>934</v>
      </c>
      <c r="E148" t="s">
        <v>278</v>
      </c>
      <c r="F148" t="s">
        <v>3638</v>
      </c>
      <c r="G148" t="str">
        <f>IF(ISNA(MATCH(A148,'ESO zone constants'!$A$2:$A$9998,0)),"","X")</f>
        <v>X</v>
      </c>
    </row>
    <row r="149" spans="1:7" x14ac:dyDescent="0.25">
      <c r="A149" s="38">
        <v>335</v>
      </c>
      <c r="B149">
        <v>147</v>
      </c>
      <c r="C149">
        <v>92</v>
      </c>
      <c r="D149" t="s">
        <v>935</v>
      </c>
      <c r="E149" t="s">
        <v>279</v>
      </c>
      <c r="F149" t="s">
        <v>3639</v>
      </c>
      <c r="G149" t="str">
        <f>IF(ISNA(MATCH(A149,'ESO zone constants'!$A$2:$A$9998,0)),"","X")</f>
        <v>X</v>
      </c>
    </row>
    <row r="150" spans="1:7" x14ac:dyDescent="0.25">
      <c r="A150" s="38">
        <v>336</v>
      </c>
      <c r="B150">
        <v>148</v>
      </c>
      <c r="C150">
        <v>92</v>
      </c>
      <c r="D150" t="s">
        <v>936</v>
      </c>
      <c r="E150" t="s">
        <v>280</v>
      </c>
      <c r="F150" t="s">
        <v>3640</v>
      </c>
      <c r="G150" t="str">
        <f>IF(ISNA(MATCH(A150,'ESO zone constants'!$A$2:$A$9998,0)),"","X")</f>
        <v>X</v>
      </c>
    </row>
    <row r="151" spans="1:7" x14ac:dyDescent="0.25">
      <c r="A151" s="38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38">
        <v>338</v>
      </c>
      <c r="B152">
        <v>150</v>
      </c>
      <c r="C152">
        <v>92</v>
      </c>
      <c r="D152" t="s">
        <v>937</v>
      </c>
      <c r="E152" t="s">
        <v>282</v>
      </c>
      <c r="F152" t="s">
        <v>3641</v>
      </c>
      <c r="G152" t="str">
        <f>IF(ISNA(MATCH(A152,'ESO zone constants'!$A$2:$A$9998,0)),"","X")</f>
        <v>X</v>
      </c>
    </row>
    <row r="153" spans="1:7" x14ac:dyDescent="0.25">
      <c r="A153" s="38">
        <v>339</v>
      </c>
      <c r="B153">
        <v>151</v>
      </c>
      <c r="C153">
        <v>101</v>
      </c>
      <c r="D153" t="s">
        <v>938</v>
      </c>
      <c r="E153" t="s">
        <v>283</v>
      </c>
      <c r="F153" t="s">
        <v>3642</v>
      </c>
      <c r="G153" t="str">
        <f>IF(ISNA(MATCH(A153,'ESO zone constants'!$A$2:$A$9998,0)),"","X")</f>
        <v>X</v>
      </c>
    </row>
    <row r="154" spans="1:7" x14ac:dyDescent="0.25">
      <c r="A154" s="38">
        <v>341</v>
      </c>
      <c r="B154">
        <v>152</v>
      </c>
      <c r="C154">
        <v>103</v>
      </c>
      <c r="D154" t="s">
        <v>939</v>
      </c>
      <c r="E154" t="s">
        <v>284</v>
      </c>
      <c r="F154" t="s">
        <v>3643</v>
      </c>
      <c r="G154" t="str">
        <f>IF(ISNA(MATCH(A154,'ESO zone constants'!$A$2:$A$9998,0)),"","X")</f>
        <v>X</v>
      </c>
    </row>
    <row r="155" spans="1:7" x14ac:dyDescent="0.25">
      <c r="A155" s="38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38">
        <v>347</v>
      </c>
      <c r="B156">
        <v>154</v>
      </c>
      <c r="C156">
        <v>347</v>
      </c>
      <c r="D156" t="s">
        <v>940</v>
      </c>
      <c r="E156" t="s">
        <v>286</v>
      </c>
      <c r="F156" t="s">
        <v>2833</v>
      </c>
      <c r="G156" t="str">
        <f>IF(ISNA(MATCH(A156,'ESO zone constants'!$A$2:$A$9998,0)),"","X")</f>
        <v>X</v>
      </c>
    </row>
    <row r="157" spans="1:7" x14ac:dyDescent="0.25">
      <c r="A157" s="38">
        <v>353</v>
      </c>
      <c r="B157">
        <v>155</v>
      </c>
      <c r="C157">
        <v>101</v>
      </c>
      <c r="D157" t="s">
        <v>941</v>
      </c>
      <c r="E157" t="s">
        <v>287</v>
      </c>
      <c r="F157" t="s">
        <v>3644</v>
      </c>
      <c r="G157" t="str">
        <f>IF(ISNA(MATCH(A157,'ESO zone constants'!$A$2:$A$9998,0)),"","X")</f>
        <v>X</v>
      </c>
    </row>
    <row r="158" spans="1:7" x14ac:dyDescent="0.25">
      <c r="A158" s="38">
        <v>354</v>
      </c>
      <c r="B158">
        <v>156</v>
      </c>
      <c r="C158">
        <v>101</v>
      </c>
      <c r="D158" t="s">
        <v>942</v>
      </c>
      <c r="E158" t="s">
        <v>288</v>
      </c>
      <c r="F158" t="s">
        <v>3645</v>
      </c>
      <c r="G158" t="str">
        <f>IF(ISNA(MATCH(A158,'ESO zone constants'!$A$2:$A$9998,0)),"","X")</f>
        <v>X</v>
      </c>
    </row>
    <row r="159" spans="1:7" x14ac:dyDescent="0.25">
      <c r="A159" s="38">
        <v>359</v>
      </c>
      <c r="B159">
        <v>157</v>
      </c>
      <c r="C159">
        <v>101</v>
      </c>
      <c r="D159" t="s">
        <v>943</v>
      </c>
      <c r="E159" t="s">
        <v>289</v>
      </c>
      <c r="F159" t="s">
        <v>3646</v>
      </c>
      <c r="G159" t="str">
        <f>IF(ISNA(MATCH(A159,'ESO zone constants'!$A$2:$A$9998,0)),"","X")</f>
        <v>X</v>
      </c>
    </row>
    <row r="160" spans="1:7" x14ac:dyDescent="0.25">
      <c r="A160" s="38">
        <v>360</v>
      </c>
      <c r="B160">
        <v>158</v>
      </c>
      <c r="C160">
        <v>101</v>
      </c>
      <c r="D160" t="s">
        <v>944</v>
      </c>
      <c r="E160" t="s">
        <v>290</v>
      </c>
      <c r="F160" t="s">
        <v>3647</v>
      </c>
      <c r="G160" t="str">
        <f>IF(ISNA(MATCH(A160,'ESO zone constants'!$A$2:$A$9998,0)),"","X")</f>
        <v>X</v>
      </c>
    </row>
    <row r="161" spans="1:7" x14ac:dyDescent="0.25">
      <c r="A161" s="38">
        <v>361</v>
      </c>
      <c r="B161">
        <v>159</v>
      </c>
      <c r="C161">
        <v>101</v>
      </c>
      <c r="D161" t="s">
        <v>945</v>
      </c>
      <c r="E161" t="s">
        <v>291</v>
      </c>
      <c r="F161" t="s">
        <v>3648</v>
      </c>
      <c r="G161" t="str">
        <f>IF(ISNA(MATCH(A161,'ESO zone constants'!$A$2:$A$9998,0)),"","X")</f>
        <v>X</v>
      </c>
    </row>
    <row r="162" spans="1:7" x14ac:dyDescent="0.25">
      <c r="A162" s="38">
        <v>362</v>
      </c>
      <c r="B162">
        <v>160</v>
      </c>
      <c r="C162">
        <v>101</v>
      </c>
      <c r="D162" t="s">
        <v>946</v>
      </c>
      <c r="E162" t="s">
        <v>292</v>
      </c>
      <c r="F162" t="s">
        <v>3649</v>
      </c>
      <c r="G162" t="str">
        <f>IF(ISNA(MATCH(A162,'ESO zone constants'!$A$2:$A$9998,0)),"","X")</f>
        <v>X</v>
      </c>
    </row>
    <row r="163" spans="1:7" x14ac:dyDescent="0.25">
      <c r="A163" s="38">
        <v>363</v>
      </c>
      <c r="B163">
        <v>161</v>
      </c>
      <c r="C163">
        <v>101</v>
      </c>
      <c r="D163" t="s">
        <v>947</v>
      </c>
      <c r="E163" t="s">
        <v>293</v>
      </c>
      <c r="F163" t="s">
        <v>3650</v>
      </c>
      <c r="G163" t="str">
        <f>IF(ISNA(MATCH(A163,'ESO zone constants'!$A$2:$A$9998,0)),"","X")</f>
        <v>X</v>
      </c>
    </row>
    <row r="164" spans="1:7" x14ac:dyDescent="0.25">
      <c r="A164" s="38">
        <v>364</v>
      </c>
      <c r="B164">
        <v>162</v>
      </c>
      <c r="C164">
        <v>101</v>
      </c>
      <c r="D164" t="s">
        <v>948</v>
      </c>
      <c r="E164" t="s">
        <v>294</v>
      </c>
      <c r="F164" t="s">
        <v>3651</v>
      </c>
      <c r="G164" t="str">
        <f>IF(ISNA(MATCH(A164,'ESO zone constants'!$A$2:$A$9998,0)),"","X")</f>
        <v>X</v>
      </c>
    </row>
    <row r="165" spans="1:7" x14ac:dyDescent="0.25">
      <c r="A165" s="38">
        <v>365</v>
      </c>
      <c r="B165">
        <v>163</v>
      </c>
      <c r="C165">
        <v>347</v>
      </c>
      <c r="D165" t="s">
        <v>949</v>
      </c>
      <c r="E165" t="s">
        <v>295</v>
      </c>
      <c r="F165" t="s">
        <v>3652</v>
      </c>
      <c r="G165" t="str">
        <f>IF(ISNA(MATCH(A165,'ESO zone constants'!$A$2:$A$9998,0)),"","X")</f>
        <v>X</v>
      </c>
    </row>
    <row r="166" spans="1:7" x14ac:dyDescent="0.25">
      <c r="A166" s="38">
        <v>366</v>
      </c>
      <c r="B166">
        <v>164</v>
      </c>
      <c r="C166">
        <v>347</v>
      </c>
      <c r="D166" t="s">
        <v>950</v>
      </c>
      <c r="E166" t="s">
        <v>296</v>
      </c>
      <c r="F166" t="s">
        <v>3653</v>
      </c>
      <c r="G166" t="str">
        <f>IF(ISNA(MATCH(A166,'ESO zone constants'!$A$2:$A$9998,0)),"","X")</f>
        <v>X</v>
      </c>
    </row>
    <row r="167" spans="1:7" x14ac:dyDescent="0.25">
      <c r="A167" s="38">
        <v>367</v>
      </c>
      <c r="B167">
        <v>165</v>
      </c>
      <c r="C167">
        <v>347</v>
      </c>
      <c r="D167" t="s">
        <v>951</v>
      </c>
      <c r="E167" t="s">
        <v>297</v>
      </c>
      <c r="F167" t="s">
        <v>3654</v>
      </c>
      <c r="G167" t="str">
        <f>IF(ISNA(MATCH(A167,'ESO zone constants'!$A$2:$A$9998,0)),"","X")</f>
        <v>X</v>
      </c>
    </row>
    <row r="168" spans="1:7" x14ac:dyDescent="0.25">
      <c r="A168" s="38">
        <v>368</v>
      </c>
      <c r="B168">
        <v>166</v>
      </c>
      <c r="C168">
        <v>347</v>
      </c>
      <c r="D168" t="s">
        <v>952</v>
      </c>
      <c r="E168" t="s">
        <v>298</v>
      </c>
      <c r="F168" t="s">
        <v>3655</v>
      </c>
      <c r="G168" t="str">
        <f>IF(ISNA(MATCH(A168,'ESO zone constants'!$A$2:$A$9998,0)),"","X")</f>
        <v>X</v>
      </c>
    </row>
    <row r="169" spans="1:7" x14ac:dyDescent="0.25">
      <c r="A169" s="38">
        <v>369</v>
      </c>
      <c r="B169">
        <v>167</v>
      </c>
      <c r="C169">
        <v>347</v>
      </c>
      <c r="D169" t="s">
        <v>953</v>
      </c>
      <c r="E169" t="s">
        <v>299</v>
      </c>
      <c r="F169" t="s">
        <v>3656</v>
      </c>
      <c r="G169" t="str">
        <f>IF(ISNA(MATCH(A169,'ESO zone constants'!$A$2:$A$9998,0)),"","X")</f>
        <v>X</v>
      </c>
    </row>
    <row r="170" spans="1:7" x14ac:dyDescent="0.25">
      <c r="A170" s="38">
        <v>370</v>
      </c>
      <c r="B170">
        <v>168</v>
      </c>
      <c r="C170">
        <v>347</v>
      </c>
      <c r="D170" t="s">
        <v>954</v>
      </c>
      <c r="E170" t="s">
        <v>300</v>
      </c>
      <c r="F170" t="s">
        <v>3657</v>
      </c>
      <c r="G170" t="str">
        <f>IF(ISNA(MATCH(A170,'ESO zone constants'!$A$2:$A$9998,0)),"","X")</f>
        <v>X</v>
      </c>
    </row>
    <row r="171" spans="1:7" x14ac:dyDescent="0.25">
      <c r="A171" s="38">
        <v>371</v>
      </c>
      <c r="B171">
        <v>169</v>
      </c>
      <c r="C171">
        <v>347</v>
      </c>
      <c r="D171" t="s">
        <v>955</v>
      </c>
      <c r="E171" t="s">
        <v>301</v>
      </c>
      <c r="F171" t="s">
        <v>3658</v>
      </c>
      <c r="G171" t="str">
        <f>IF(ISNA(MATCH(A171,'ESO zone constants'!$A$2:$A$9998,0)),"","X")</f>
        <v>X</v>
      </c>
    </row>
    <row r="172" spans="1:7" x14ac:dyDescent="0.25">
      <c r="A172" s="38">
        <v>372</v>
      </c>
      <c r="B172">
        <v>170</v>
      </c>
      <c r="C172">
        <v>347</v>
      </c>
      <c r="D172" t="s">
        <v>956</v>
      </c>
      <c r="E172" t="s">
        <v>302</v>
      </c>
      <c r="F172" t="s">
        <v>3659</v>
      </c>
      <c r="G172" t="str">
        <f>IF(ISNA(MATCH(A172,'ESO zone constants'!$A$2:$A$9998,0)),"","X")</f>
        <v>X</v>
      </c>
    </row>
    <row r="173" spans="1:7" x14ac:dyDescent="0.25">
      <c r="A173" s="38">
        <v>374</v>
      </c>
      <c r="B173">
        <v>171</v>
      </c>
      <c r="C173">
        <v>347</v>
      </c>
      <c r="D173" t="s">
        <v>957</v>
      </c>
      <c r="E173" t="s">
        <v>303</v>
      </c>
      <c r="F173" t="s">
        <v>3660</v>
      </c>
      <c r="G173" t="str">
        <f>IF(ISNA(MATCH(A173,'ESO zone constants'!$A$2:$A$9998,0)),"","X")</f>
        <v>X</v>
      </c>
    </row>
    <row r="174" spans="1:7" x14ac:dyDescent="0.25">
      <c r="A174" s="38">
        <v>375</v>
      </c>
      <c r="B174">
        <v>172</v>
      </c>
      <c r="C174">
        <v>347</v>
      </c>
      <c r="D174" t="s">
        <v>958</v>
      </c>
      <c r="E174" t="s">
        <v>304</v>
      </c>
      <c r="F174" t="s">
        <v>3661</v>
      </c>
      <c r="G174" t="str">
        <f>IF(ISNA(MATCH(A174,'ESO zone constants'!$A$2:$A$9998,0)),"","X")</f>
        <v>X</v>
      </c>
    </row>
    <row r="175" spans="1:7" x14ac:dyDescent="0.25">
      <c r="A175" s="38">
        <v>376</v>
      </c>
      <c r="B175">
        <v>173</v>
      </c>
      <c r="C175">
        <v>347</v>
      </c>
      <c r="D175" t="s">
        <v>959</v>
      </c>
      <c r="E175" t="s">
        <v>305</v>
      </c>
      <c r="F175" t="s">
        <v>3662</v>
      </c>
      <c r="G175" t="str">
        <f>IF(ISNA(MATCH(A175,'ESO zone constants'!$A$2:$A$9998,0)),"","X")</f>
        <v>X</v>
      </c>
    </row>
    <row r="176" spans="1:7" x14ac:dyDescent="0.25">
      <c r="A176" s="38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38">
        <v>378</v>
      </c>
      <c r="B177">
        <v>175</v>
      </c>
      <c r="C177">
        <v>58</v>
      </c>
      <c r="D177" t="s">
        <v>960</v>
      </c>
      <c r="E177" t="s">
        <v>307</v>
      </c>
      <c r="F177" t="s">
        <v>3663</v>
      </c>
      <c r="G177" t="str">
        <f>IF(ISNA(MATCH(A177,'ESO zone constants'!$A$2:$A$9998,0)),"","X")</f>
        <v>X</v>
      </c>
    </row>
    <row r="178" spans="1:7" x14ac:dyDescent="0.25">
      <c r="A178" s="38">
        <v>379</v>
      </c>
      <c r="B178">
        <v>176</v>
      </c>
      <c r="C178">
        <v>58</v>
      </c>
      <c r="D178" t="s">
        <v>961</v>
      </c>
      <c r="E178" t="s">
        <v>308</v>
      </c>
      <c r="F178" t="s">
        <v>3664</v>
      </c>
      <c r="G178" t="str">
        <f>IF(ISNA(MATCH(A178,'ESO zone constants'!$A$2:$A$9998,0)),"","X")</f>
        <v>X</v>
      </c>
    </row>
    <row r="179" spans="1:7" x14ac:dyDescent="0.25">
      <c r="A179" s="38">
        <v>380</v>
      </c>
      <c r="B179">
        <v>177</v>
      </c>
      <c r="C179">
        <v>381</v>
      </c>
      <c r="D179" t="s">
        <v>962</v>
      </c>
      <c r="E179" t="s">
        <v>140</v>
      </c>
      <c r="F179" t="s">
        <v>3665</v>
      </c>
      <c r="G179" t="str">
        <f>IF(ISNA(MATCH(A179,'ESO zone constants'!$A$2:$A$9998,0)),"","X")</f>
        <v>X</v>
      </c>
    </row>
    <row r="180" spans="1:7" x14ac:dyDescent="0.25">
      <c r="A180" s="38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2828</v>
      </c>
      <c r="G180" t="str">
        <f>IF(ISNA(MATCH(A180,'ESO zone constants'!$A$2:$A$9998,0)),"","X")</f>
        <v>X</v>
      </c>
    </row>
    <row r="181" spans="1:7" x14ac:dyDescent="0.25">
      <c r="A181" s="38">
        <v>382</v>
      </c>
      <c r="B181">
        <v>179</v>
      </c>
      <c r="C181">
        <v>382</v>
      </c>
      <c r="D181" t="s">
        <v>963</v>
      </c>
      <c r="E181" t="s">
        <v>310</v>
      </c>
      <c r="F181" t="s">
        <v>2830</v>
      </c>
      <c r="G181" t="str">
        <f>IF(ISNA(MATCH(A181,'ESO zone constants'!$A$2:$A$9998,0)),"","X")</f>
        <v>X</v>
      </c>
    </row>
    <row r="182" spans="1:7" x14ac:dyDescent="0.25">
      <c r="A182" s="38">
        <v>383</v>
      </c>
      <c r="B182">
        <v>180</v>
      </c>
      <c r="C182">
        <v>383</v>
      </c>
      <c r="D182" t="s">
        <v>964</v>
      </c>
      <c r="E182" t="s">
        <v>311</v>
      </c>
      <c r="F182" t="s">
        <v>2823</v>
      </c>
      <c r="G182" t="str">
        <f>IF(ISNA(MATCH(A182,'ESO zone constants'!$A$2:$A$9998,0)),"","X")</f>
        <v>X</v>
      </c>
    </row>
    <row r="183" spans="1:7" x14ac:dyDescent="0.25">
      <c r="A183" s="38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38">
        <v>386</v>
      </c>
      <c r="B184">
        <v>182</v>
      </c>
      <c r="C184">
        <v>41</v>
      </c>
      <c r="D184" t="s">
        <v>965</v>
      </c>
      <c r="E184" t="s">
        <v>313</v>
      </c>
      <c r="F184" t="s">
        <v>3666</v>
      </c>
      <c r="G184" t="str">
        <f>IF(ISNA(MATCH(A184,'ESO zone constants'!$A$2:$A$9998,0)),"","X")</f>
        <v>X</v>
      </c>
    </row>
    <row r="185" spans="1:7" x14ac:dyDescent="0.25">
      <c r="A185" s="38">
        <v>387</v>
      </c>
      <c r="B185">
        <v>183</v>
      </c>
      <c r="C185">
        <v>381</v>
      </c>
      <c r="D185" t="s">
        <v>966</v>
      </c>
      <c r="E185" t="s">
        <v>314</v>
      </c>
      <c r="F185" t="s">
        <v>3667</v>
      </c>
      <c r="G185" t="str">
        <f>IF(ISNA(MATCH(A185,'ESO zone constants'!$A$2:$A$9998,0)),"","X")</f>
        <v>X</v>
      </c>
    </row>
    <row r="186" spans="1:7" x14ac:dyDescent="0.25">
      <c r="A186" s="38">
        <v>388</v>
      </c>
      <c r="B186">
        <v>184</v>
      </c>
      <c r="C186">
        <v>381</v>
      </c>
      <c r="D186" t="s">
        <v>967</v>
      </c>
      <c r="E186" t="s">
        <v>315</v>
      </c>
      <c r="F186" t="s">
        <v>3668</v>
      </c>
      <c r="G186" t="str">
        <f>IF(ISNA(MATCH(A186,'ESO zone constants'!$A$2:$A$9998,0)),"","X")</f>
        <v>X</v>
      </c>
    </row>
    <row r="187" spans="1:7" x14ac:dyDescent="0.25">
      <c r="A187" s="38">
        <v>389</v>
      </c>
      <c r="B187">
        <v>185</v>
      </c>
      <c r="C187">
        <v>383</v>
      </c>
      <c r="D187" t="s">
        <v>968</v>
      </c>
      <c r="E187" t="s">
        <v>316</v>
      </c>
      <c r="F187" t="s">
        <v>3669</v>
      </c>
      <c r="G187" t="str">
        <f>IF(ISNA(MATCH(A187,'ESO zone constants'!$A$2:$A$9998,0)),"","X")</f>
        <v>X</v>
      </c>
    </row>
    <row r="188" spans="1:7" x14ac:dyDescent="0.25">
      <c r="A188" s="38">
        <v>390</v>
      </c>
      <c r="B188">
        <v>186</v>
      </c>
      <c r="C188">
        <v>381</v>
      </c>
      <c r="D188" t="s">
        <v>969</v>
      </c>
      <c r="E188" t="s">
        <v>317</v>
      </c>
      <c r="F188" t="s">
        <v>3670</v>
      </c>
      <c r="G188" t="str">
        <f>IF(ISNA(MATCH(A188,'ESO zone constants'!$A$2:$A$9998,0)),"","X")</f>
        <v>X</v>
      </c>
    </row>
    <row r="189" spans="1:7" x14ac:dyDescent="0.25">
      <c r="A189" s="38">
        <v>392</v>
      </c>
      <c r="B189">
        <v>187</v>
      </c>
      <c r="C189">
        <v>381</v>
      </c>
      <c r="D189" t="s">
        <v>970</v>
      </c>
      <c r="E189" t="s">
        <v>318</v>
      </c>
      <c r="F189" t="s">
        <v>3671</v>
      </c>
      <c r="G189" t="str">
        <f>IF(ISNA(MATCH(A189,'ESO zone constants'!$A$2:$A$9998,0)),"","X")</f>
        <v>X</v>
      </c>
    </row>
    <row r="190" spans="1:7" x14ac:dyDescent="0.25">
      <c r="A190" s="38">
        <v>393</v>
      </c>
      <c r="B190">
        <v>188</v>
      </c>
      <c r="C190">
        <v>381</v>
      </c>
      <c r="D190" t="s">
        <v>971</v>
      </c>
      <c r="E190" t="s">
        <v>319</v>
      </c>
      <c r="F190" t="s">
        <v>3672</v>
      </c>
      <c r="G190" t="str">
        <f>IF(ISNA(MATCH(A190,'ESO zone constants'!$A$2:$A$9998,0)),"","X")</f>
        <v>X</v>
      </c>
    </row>
    <row r="191" spans="1:7" x14ac:dyDescent="0.25">
      <c r="A191" s="38">
        <v>394</v>
      </c>
      <c r="B191">
        <v>189</v>
      </c>
      <c r="C191">
        <v>381</v>
      </c>
      <c r="D191" t="s">
        <v>972</v>
      </c>
      <c r="E191" t="s">
        <v>320</v>
      </c>
      <c r="F191" t="s">
        <v>3673</v>
      </c>
      <c r="G191" t="str">
        <f>IF(ISNA(MATCH(A191,'ESO zone constants'!$A$2:$A$9998,0)),"","X")</f>
        <v>X</v>
      </c>
    </row>
    <row r="192" spans="1:7" x14ac:dyDescent="0.25">
      <c r="A192" s="38">
        <v>395</v>
      </c>
      <c r="B192">
        <v>190</v>
      </c>
      <c r="C192">
        <v>381</v>
      </c>
      <c r="D192" t="s">
        <v>973</v>
      </c>
      <c r="E192" t="s">
        <v>321</v>
      </c>
      <c r="F192" t="s">
        <v>3674</v>
      </c>
      <c r="G192" t="str">
        <f>IF(ISNA(MATCH(A192,'ESO zone constants'!$A$2:$A$9998,0)),"","X")</f>
        <v>X</v>
      </c>
    </row>
    <row r="193" spans="1:7" x14ac:dyDescent="0.25">
      <c r="A193" s="38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38">
        <v>397</v>
      </c>
      <c r="B194">
        <v>192</v>
      </c>
      <c r="C194">
        <v>381</v>
      </c>
      <c r="D194" t="s">
        <v>974</v>
      </c>
      <c r="E194" t="s">
        <v>323</v>
      </c>
      <c r="F194" t="s">
        <v>3675</v>
      </c>
      <c r="G194" t="str">
        <f>IF(ISNA(MATCH(A194,'ESO zone constants'!$A$2:$A$9998,0)),"","X")</f>
        <v>X</v>
      </c>
    </row>
    <row r="195" spans="1:7" x14ac:dyDescent="0.25">
      <c r="A195" s="38">
        <v>398</v>
      </c>
      <c r="B195">
        <v>193</v>
      </c>
      <c r="C195">
        <v>381</v>
      </c>
      <c r="D195" t="s">
        <v>975</v>
      </c>
      <c r="E195" t="s">
        <v>324</v>
      </c>
      <c r="F195" t="s">
        <v>3676</v>
      </c>
      <c r="G195" t="str">
        <f>IF(ISNA(MATCH(A195,'ESO zone constants'!$A$2:$A$9998,0)),"","X")</f>
        <v>X</v>
      </c>
    </row>
    <row r="196" spans="1:7" x14ac:dyDescent="0.25">
      <c r="A196" s="38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38">
        <v>400</v>
      </c>
      <c r="B197">
        <v>195</v>
      </c>
      <c r="C197">
        <v>381</v>
      </c>
      <c r="D197" t="s">
        <v>976</v>
      </c>
      <c r="E197" t="s">
        <v>326</v>
      </c>
      <c r="F197" t="s">
        <v>3677</v>
      </c>
      <c r="G197" t="str">
        <f>IF(ISNA(MATCH(A197,'ESO zone constants'!$A$2:$A$9998,0)),"","X")</f>
        <v>X</v>
      </c>
    </row>
    <row r="198" spans="1:7" x14ac:dyDescent="0.25">
      <c r="A198" s="3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38">
        <v>402</v>
      </c>
      <c r="B199">
        <v>197</v>
      </c>
      <c r="C199">
        <v>103</v>
      </c>
      <c r="D199" t="s">
        <v>977</v>
      </c>
      <c r="E199" t="s">
        <v>328</v>
      </c>
      <c r="F199" t="s">
        <v>3678</v>
      </c>
      <c r="G199" t="str">
        <f>IF(ISNA(MATCH(A199,'ESO zone constants'!$A$2:$A$9998,0)),"","X")</f>
        <v>X</v>
      </c>
    </row>
    <row r="200" spans="1:7" x14ac:dyDescent="0.25">
      <c r="A200" s="38">
        <v>403</v>
      </c>
      <c r="B200">
        <v>198</v>
      </c>
      <c r="C200">
        <v>103</v>
      </c>
      <c r="D200" t="s">
        <v>978</v>
      </c>
      <c r="E200" t="s">
        <v>329</v>
      </c>
      <c r="F200" t="s">
        <v>3679</v>
      </c>
      <c r="G200" t="str">
        <f>IF(ISNA(MATCH(A200,'ESO zone constants'!$A$2:$A$9998,0)),"","X")</f>
        <v>X</v>
      </c>
    </row>
    <row r="201" spans="1:7" x14ac:dyDescent="0.25">
      <c r="A201" s="38">
        <v>404</v>
      </c>
      <c r="B201">
        <v>199</v>
      </c>
      <c r="C201">
        <v>103</v>
      </c>
      <c r="D201" t="s">
        <v>979</v>
      </c>
      <c r="E201" t="s">
        <v>330</v>
      </c>
      <c r="F201" t="s">
        <v>3680</v>
      </c>
      <c r="G201" t="str">
        <f>IF(ISNA(MATCH(A201,'ESO zone constants'!$A$2:$A$9998,0)),"","X")</f>
        <v>X</v>
      </c>
    </row>
    <row r="202" spans="1:7" x14ac:dyDescent="0.25">
      <c r="A202" s="38">
        <v>405</v>
      </c>
      <c r="B202">
        <v>200</v>
      </c>
      <c r="C202">
        <v>57</v>
      </c>
      <c r="D202" t="s">
        <v>980</v>
      </c>
      <c r="E202" t="s">
        <v>331</v>
      </c>
      <c r="F202" t="s">
        <v>3681</v>
      </c>
      <c r="G202" t="str">
        <f>IF(ISNA(MATCH(A202,'ESO zone constants'!$A$2:$A$9998,0)),"","X")</f>
        <v>X</v>
      </c>
    </row>
    <row r="203" spans="1:7" x14ac:dyDescent="0.25">
      <c r="A203" s="38">
        <v>406</v>
      </c>
      <c r="B203">
        <v>201</v>
      </c>
      <c r="C203">
        <v>57</v>
      </c>
      <c r="D203" t="s">
        <v>981</v>
      </c>
      <c r="E203" t="s">
        <v>332</v>
      </c>
      <c r="F203" t="s">
        <v>3682</v>
      </c>
      <c r="G203" t="str">
        <f>IF(ISNA(MATCH(A203,'ESO zone constants'!$A$2:$A$9998,0)),"","X")</f>
        <v>X</v>
      </c>
    </row>
    <row r="204" spans="1:7" x14ac:dyDescent="0.25">
      <c r="A204" s="38">
        <v>407</v>
      </c>
      <c r="B204">
        <v>202</v>
      </c>
      <c r="C204">
        <v>57</v>
      </c>
      <c r="D204" t="s">
        <v>982</v>
      </c>
      <c r="E204" t="s">
        <v>333</v>
      </c>
      <c r="F204" t="s">
        <v>3683</v>
      </c>
      <c r="G204" t="str">
        <f>IF(ISNA(MATCH(A204,'ESO zone constants'!$A$2:$A$9998,0)),"","X")</f>
        <v>X</v>
      </c>
    </row>
    <row r="205" spans="1:7" x14ac:dyDescent="0.25">
      <c r="A205" s="38">
        <v>408</v>
      </c>
      <c r="B205">
        <v>203</v>
      </c>
      <c r="C205">
        <v>57</v>
      </c>
      <c r="D205" t="s">
        <v>983</v>
      </c>
      <c r="E205" t="s">
        <v>334</v>
      </c>
      <c r="F205" t="s">
        <v>3684</v>
      </c>
      <c r="G205" t="str">
        <f>IF(ISNA(MATCH(A205,'ESO zone constants'!$A$2:$A$9998,0)),"","X")</f>
        <v>X</v>
      </c>
    </row>
    <row r="206" spans="1:7" x14ac:dyDescent="0.25">
      <c r="A206" s="38">
        <v>409</v>
      </c>
      <c r="B206">
        <v>204</v>
      </c>
      <c r="C206">
        <v>57</v>
      </c>
      <c r="D206" t="s">
        <v>984</v>
      </c>
      <c r="E206" t="s">
        <v>335</v>
      </c>
      <c r="F206" t="s">
        <v>3685</v>
      </c>
      <c r="G206" t="str">
        <f>IF(ISNA(MATCH(A206,'ESO zone constants'!$A$2:$A$9998,0)),"","X")</f>
        <v>X</v>
      </c>
    </row>
    <row r="207" spans="1:7" x14ac:dyDescent="0.25">
      <c r="A207" s="38">
        <v>410</v>
      </c>
      <c r="B207">
        <v>205</v>
      </c>
      <c r="C207">
        <v>57</v>
      </c>
      <c r="D207" t="s">
        <v>985</v>
      </c>
      <c r="E207" t="s">
        <v>336</v>
      </c>
      <c r="F207" t="s">
        <v>3686</v>
      </c>
      <c r="G207" t="str">
        <f>IF(ISNA(MATCH(A207,'ESO zone constants'!$A$2:$A$9998,0)),"","X")</f>
        <v>X</v>
      </c>
    </row>
    <row r="208" spans="1:7" x14ac:dyDescent="0.25">
      <c r="A208" s="38">
        <v>411</v>
      </c>
      <c r="B208">
        <v>206</v>
      </c>
      <c r="C208">
        <v>58</v>
      </c>
      <c r="D208" t="s">
        <v>986</v>
      </c>
      <c r="E208" t="s">
        <v>337</v>
      </c>
      <c r="F208" t="s">
        <v>3687</v>
      </c>
      <c r="G208" t="str">
        <f>IF(ISNA(MATCH(A208,'ESO zone constants'!$A$2:$A$9998,0)),"","X")</f>
        <v>X</v>
      </c>
    </row>
    <row r="209" spans="1:7" x14ac:dyDescent="0.25">
      <c r="A209" s="38">
        <v>412</v>
      </c>
      <c r="B209">
        <v>207</v>
      </c>
      <c r="C209">
        <v>103</v>
      </c>
      <c r="D209" t="s">
        <v>987</v>
      </c>
      <c r="E209" t="s">
        <v>338</v>
      </c>
      <c r="F209" t="s">
        <v>3688</v>
      </c>
      <c r="G209" t="str">
        <f>IF(ISNA(MATCH(A209,'ESO zone constants'!$A$2:$A$9998,0)),"","X")</f>
        <v>X</v>
      </c>
    </row>
    <row r="210" spans="1:7" x14ac:dyDescent="0.25">
      <c r="A210" s="38">
        <v>413</v>
      </c>
      <c r="B210">
        <v>208</v>
      </c>
      <c r="C210">
        <v>103</v>
      </c>
      <c r="D210" t="s">
        <v>988</v>
      </c>
      <c r="E210" t="s">
        <v>339</v>
      </c>
      <c r="F210" t="s">
        <v>3689</v>
      </c>
      <c r="G210" t="str">
        <f>IF(ISNA(MATCH(A210,'ESO zone constants'!$A$2:$A$9998,0)),"","X")</f>
        <v>X</v>
      </c>
    </row>
    <row r="211" spans="1:7" x14ac:dyDescent="0.25">
      <c r="A211" s="38">
        <v>414</v>
      </c>
      <c r="B211">
        <v>209</v>
      </c>
      <c r="C211">
        <v>103</v>
      </c>
      <c r="D211" t="s">
        <v>989</v>
      </c>
      <c r="E211" t="s">
        <v>340</v>
      </c>
      <c r="F211" t="s">
        <v>3690</v>
      </c>
      <c r="G211" t="str">
        <f>IF(ISNA(MATCH(A211,'ESO zone constants'!$A$2:$A$9998,0)),"","X")</f>
        <v>X</v>
      </c>
    </row>
    <row r="212" spans="1:7" x14ac:dyDescent="0.25">
      <c r="A212" s="38">
        <v>415</v>
      </c>
      <c r="B212">
        <v>210</v>
      </c>
      <c r="C212">
        <v>103</v>
      </c>
      <c r="D212" t="s">
        <v>990</v>
      </c>
      <c r="E212" t="s">
        <v>341</v>
      </c>
      <c r="F212" t="s">
        <v>3691</v>
      </c>
      <c r="G212" t="str">
        <f>IF(ISNA(MATCH(A212,'ESO zone constants'!$A$2:$A$9998,0)),"","X")</f>
        <v>X</v>
      </c>
    </row>
    <row r="213" spans="1:7" x14ac:dyDescent="0.25">
      <c r="A213" s="38">
        <v>416</v>
      </c>
      <c r="B213">
        <v>211</v>
      </c>
      <c r="C213">
        <v>381</v>
      </c>
      <c r="D213" t="s">
        <v>991</v>
      </c>
      <c r="E213" t="s">
        <v>342</v>
      </c>
      <c r="F213" t="s">
        <v>3692</v>
      </c>
      <c r="G213" t="str">
        <f>IF(ISNA(MATCH(A213,'ESO zone constants'!$A$2:$A$9998,0)),"","X")</f>
        <v>X</v>
      </c>
    </row>
    <row r="214" spans="1:7" x14ac:dyDescent="0.25">
      <c r="A214" s="38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38">
        <v>418</v>
      </c>
      <c r="B215">
        <v>213</v>
      </c>
      <c r="C215">
        <v>347</v>
      </c>
      <c r="D215" t="s">
        <v>992</v>
      </c>
      <c r="E215" t="s">
        <v>344</v>
      </c>
      <c r="F215" t="s">
        <v>3693</v>
      </c>
      <c r="G215" t="str">
        <f>IF(ISNA(MATCH(A215,'ESO zone constants'!$A$2:$A$9998,0)),"","X")</f>
        <v>X</v>
      </c>
    </row>
    <row r="216" spans="1:7" x14ac:dyDescent="0.25">
      <c r="A216" s="38">
        <v>419</v>
      </c>
      <c r="B216">
        <v>214</v>
      </c>
      <c r="C216">
        <v>347</v>
      </c>
      <c r="D216" t="s">
        <v>993</v>
      </c>
      <c r="E216" t="s">
        <v>345</v>
      </c>
      <c r="F216" t="s">
        <v>3694</v>
      </c>
      <c r="G216" t="str">
        <f>IF(ISNA(MATCH(A216,'ESO zone constants'!$A$2:$A$9998,0)),"","X")</f>
        <v>X</v>
      </c>
    </row>
    <row r="217" spans="1:7" x14ac:dyDescent="0.25">
      <c r="A217" s="38">
        <v>420</v>
      </c>
      <c r="B217">
        <v>215</v>
      </c>
      <c r="C217">
        <v>347</v>
      </c>
      <c r="D217" t="s">
        <v>994</v>
      </c>
      <c r="E217" t="s">
        <v>346</v>
      </c>
      <c r="F217" t="s">
        <v>3695</v>
      </c>
      <c r="G217" t="str">
        <f>IF(ISNA(MATCH(A217,'ESO zone constants'!$A$2:$A$9998,0)),"","X")</f>
        <v>X</v>
      </c>
    </row>
    <row r="218" spans="1:7" x14ac:dyDescent="0.25">
      <c r="A218" s="38">
        <v>421</v>
      </c>
      <c r="B218">
        <v>216</v>
      </c>
      <c r="C218">
        <v>347</v>
      </c>
      <c r="D218" t="s">
        <v>995</v>
      </c>
      <c r="E218" t="s">
        <v>347</v>
      </c>
      <c r="F218" t="s">
        <v>3696</v>
      </c>
      <c r="G218" t="str">
        <f>IF(ISNA(MATCH(A218,'ESO zone constants'!$A$2:$A$9998,0)),"","X")</f>
        <v>X</v>
      </c>
    </row>
    <row r="219" spans="1:7" x14ac:dyDescent="0.25">
      <c r="A219" s="38">
        <v>422</v>
      </c>
      <c r="B219">
        <v>217</v>
      </c>
      <c r="C219">
        <v>347</v>
      </c>
      <c r="D219" t="s">
        <v>996</v>
      </c>
      <c r="E219" t="s">
        <v>348</v>
      </c>
      <c r="F219" t="s">
        <v>3697</v>
      </c>
      <c r="G219" t="str">
        <f>IF(ISNA(MATCH(A219,'ESO zone constants'!$A$2:$A$9998,0)),"","X")</f>
        <v>X</v>
      </c>
    </row>
    <row r="220" spans="1:7" x14ac:dyDescent="0.25">
      <c r="A220" s="38">
        <v>424</v>
      </c>
      <c r="B220">
        <v>218</v>
      </c>
      <c r="C220">
        <v>3</v>
      </c>
      <c r="D220" t="s">
        <v>997</v>
      </c>
      <c r="E220" t="s">
        <v>349</v>
      </c>
      <c r="F220" t="s">
        <v>3698</v>
      </c>
      <c r="G220" t="str">
        <f>IF(ISNA(MATCH(A220,'ESO zone constants'!$A$2:$A$9998,0)),"","X")</f>
        <v>X</v>
      </c>
    </row>
    <row r="221" spans="1:7" x14ac:dyDescent="0.25">
      <c r="A221" s="38">
        <v>425</v>
      </c>
      <c r="B221">
        <v>219</v>
      </c>
      <c r="C221">
        <v>3</v>
      </c>
      <c r="D221" t="s">
        <v>998</v>
      </c>
      <c r="E221" t="s">
        <v>350</v>
      </c>
      <c r="F221" t="s">
        <v>3699</v>
      </c>
      <c r="G221" t="str">
        <f>IF(ISNA(MATCH(A221,'ESO zone constants'!$A$2:$A$9998,0)),"","X")</f>
        <v>X</v>
      </c>
    </row>
    <row r="222" spans="1:7" x14ac:dyDescent="0.25">
      <c r="A222" s="38">
        <v>426</v>
      </c>
      <c r="B222">
        <v>220</v>
      </c>
      <c r="C222">
        <v>3</v>
      </c>
      <c r="D222" t="s">
        <v>999</v>
      </c>
      <c r="E222" t="s">
        <v>351</v>
      </c>
      <c r="F222" t="s">
        <v>3700</v>
      </c>
      <c r="G222" t="str">
        <f>IF(ISNA(MATCH(A222,'ESO zone constants'!$A$2:$A$9998,0)),"","X")</f>
        <v>X</v>
      </c>
    </row>
    <row r="223" spans="1:7" x14ac:dyDescent="0.25">
      <c r="A223" s="38">
        <v>429</v>
      </c>
      <c r="B223">
        <v>221</v>
      </c>
      <c r="C223">
        <v>3</v>
      </c>
      <c r="D223" t="s">
        <v>1000</v>
      </c>
      <c r="E223" t="s">
        <v>352</v>
      </c>
      <c r="F223" t="s">
        <v>3701</v>
      </c>
      <c r="G223" t="str">
        <f>IF(ISNA(MATCH(A223,'ESO zone constants'!$A$2:$A$9998,0)),"","X")</f>
        <v>X</v>
      </c>
    </row>
    <row r="224" spans="1:7" x14ac:dyDescent="0.25">
      <c r="A224" s="38">
        <v>430</v>
      </c>
      <c r="B224">
        <v>222</v>
      </c>
      <c r="C224">
        <v>19</v>
      </c>
      <c r="D224" t="s">
        <v>1001</v>
      </c>
      <c r="E224" t="s">
        <v>353</v>
      </c>
      <c r="F224" t="s">
        <v>3702</v>
      </c>
      <c r="G224" t="str">
        <f>IF(ISNA(MATCH(A224,'ESO zone constants'!$A$2:$A$9998,0)),"","X")</f>
        <v>X</v>
      </c>
    </row>
    <row r="225" spans="1:7" x14ac:dyDescent="0.25">
      <c r="A225" s="38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3703</v>
      </c>
      <c r="G225" t="str">
        <f>IF(ISNA(MATCH(A225,'ESO zone constants'!$A$2:$A$9998,0)),"","X")</f>
        <v>X</v>
      </c>
    </row>
    <row r="226" spans="1:7" x14ac:dyDescent="0.25">
      <c r="A226" s="38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3704</v>
      </c>
      <c r="G226" t="str">
        <f>IF(ISNA(MATCH(A226,'ESO zone constants'!$A$2:$A$9998,0)),"","X")</f>
        <v>X</v>
      </c>
    </row>
    <row r="227" spans="1:7" x14ac:dyDescent="0.25">
      <c r="A227" s="38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3705</v>
      </c>
      <c r="G227" t="str">
        <f>IF(ISNA(MATCH(A227,'ESO zone constants'!$A$2:$A$9998,0)),"","X")</f>
        <v>X</v>
      </c>
    </row>
    <row r="228" spans="1:7" x14ac:dyDescent="0.25">
      <c r="A228" s="38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3706</v>
      </c>
      <c r="G228" t="str">
        <f>IF(ISNA(MATCH(A228,'ESO zone constants'!$A$2:$A$9998,0)),"","X")</f>
        <v>X</v>
      </c>
    </row>
    <row r="229" spans="1:7" x14ac:dyDescent="0.25">
      <c r="A229" s="38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3707</v>
      </c>
      <c r="G229" t="str">
        <f>IF(ISNA(MATCH(A229,'ESO zone constants'!$A$2:$A$9998,0)),"","X")</f>
        <v>X</v>
      </c>
    </row>
    <row r="230" spans="1:7" x14ac:dyDescent="0.25">
      <c r="A230" s="38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3708</v>
      </c>
      <c r="G230" t="str">
        <f>IF(ISNA(MATCH(A230,'ESO zone constants'!$A$2:$A$9998,0)),"","X")</f>
        <v>X</v>
      </c>
    </row>
    <row r="231" spans="1:7" x14ac:dyDescent="0.25">
      <c r="A231" s="38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3709</v>
      </c>
      <c r="G231" t="str">
        <f>IF(ISNA(MATCH(A231,'ESO zone constants'!$A$2:$A$9998,0)),"","X")</f>
        <v>X</v>
      </c>
    </row>
    <row r="232" spans="1:7" x14ac:dyDescent="0.25">
      <c r="A232" s="38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3710</v>
      </c>
      <c r="G232" t="str">
        <f>IF(ISNA(MATCH(A232,'ESO zone constants'!$A$2:$A$9998,0)),"","X")</f>
        <v>X</v>
      </c>
    </row>
    <row r="233" spans="1:7" x14ac:dyDescent="0.25">
      <c r="A233" s="38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3711</v>
      </c>
      <c r="G233" t="str">
        <f>IF(ISNA(MATCH(A233,'ESO zone constants'!$A$2:$A$9998,0)),"","X")</f>
        <v>X</v>
      </c>
    </row>
    <row r="234" spans="1:7" x14ac:dyDescent="0.25">
      <c r="A234" s="38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38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3712</v>
      </c>
      <c r="G235" t="str">
        <f>IF(ISNA(MATCH(A235,'ESO zone constants'!$A$2:$A$9998,0)),"","X")</f>
        <v>X</v>
      </c>
    </row>
    <row r="236" spans="1:7" x14ac:dyDescent="0.25">
      <c r="A236" s="38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3713</v>
      </c>
      <c r="G236" t="str">
        <f>IF(ISNA(MATCH(A236,'ESO zone constants'!$A$2:$A$9998,0)),"","X")</f>
        <v>X</v>
      </c>
    </row>
    <row r="237" spans="1:7" x14ac:dyDescent="0.25">
      <c r="A237" s="38">
        <v>449</v>
      </c>
      <c r="B237">
        <v>235</v>
      </c>
      <c r="C237">
        <v>101</v>
      </c>
      <c r="D237" t="s">
        <v>1013</v>
      </c>
      <c r="E237" t="s">
        <v>48</v>
      </c>
      <c r="F237" t="s">
        <v>3714</v>
      </c>
      <c r="G237" t="str">
        <f>IF(ISNA(MATCH(A237,'ESO zone constants'!$A$2:$A$9998,0)),"","X")</f>
        <v>X</v>
      </c>
    </row>
    <row r="238" spans="1:7" x14ac:dyDescent="0.25">
      <c r="A238" s="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3715</v>
      </c>
      <c r="G238" t="str">
        <f>IF(ISNA(MATCH(A238,'ESO zone constants'!$A$2:$A$9998,0)),"","X")</f>
        <v>X</v>
      </c>
    </row>
    <row r="239" spans="1:7" x14ac:dyDescent="0.25">
      <c r="A239" s="38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3716</v>
      </c>
      <c r="G239" t="str">
        <f>IF(ISNA(MATCH(A239,'ESO zone constants'!$A$2:$A$9998,0)),"","X")</f>
        <v>X</v>
      </c>
    </row>
    <row r="240" spans="1:7" x14ac:dyDescent="0.25">
      <c r="A240" s="38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3717</v>
      </c>
      <c r="G240" t="str">
        <f>IF(ISNA(MATCH(A240,'ESO zone constants'!$A$2:$A$9998,0)),"","X")</f>
        <v>X</v>
      </c>
    </row>
    <row r="241" spans="1:7" x14ac:dyDescent="0.25">
      <c r="A241" s="38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3718</v>
      </c>
      <c r="G241" t="str">
        <f>IF(ISNA(MATCH(A241,'ESO zone constants'!$A$2:$A$9998,0)),"","X")</f>
        <v>X</v>
      </c>
    </row>
    <row r="242" spans="1:7" x14ac:dyDescent="0.25">
      <c r="A242" s="38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3719</v>
      </c>
      <c r="G242" t="str">
        <f>IF(ISNA(MATCH(A242,'ESO zone constants'!$A$2:$A$9998,0)),"","X")</f>
        <v>X</v>
      </c>
    </row>
    <row r="243" spans="1:7" x14ac:dyDescent="0.25">
      <c r="A243" s="38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3720</v>
      </c>
      <c r="G243" t="str">
        <f>IF(ISNA(MATCH(A243,'ESO zone constants'!$A$2:$A$9998,0)),"","X")</f>
        <v>X</v>
      </c>
    </row>
    <row r="244" spans="1:7" x14ac:dyDescent="0.25">
      <c r="A244" s="38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3721</v>
      </c>
      <c r="G244" t="str">
        <f>IF(ISNA(MATCH(A244,'ESO zone constants'!$A$2:$A$9998,0)),"","X")</f>
        <v>X</v>
      </c>
    </row>
    <row r="245" spans="1:7" x14ac:dyDescent="0.25">
      <c r="A245" s="38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3722</v>
      </c>
      <c r="G245" t="str">
        <f>IF(ISNA(MATCH(A245,'ESO zone constants'!$A$2:$A$9998,0)),"","X")</f>
        <v>X</v>
      </c>
    </row>
    <row r="246" spans="1:7" x14ac:dyDescent="0.25">
      <c r="A246" s="38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3723</v>
      </c>
      <c r="G246" t="str">
        <f>IF(ISNA(MATCH(A246,'ESO zone constants'!$A$2:$A$9998,0)),"","X")</f>
        <v>X</v>
      </c>
    </row>
    <row r="247" spans="1:7" x14ac:dyDescent="0.25">
      <c r="A247" s="38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3724</v>
      </c>
      <c r="G247" t="str">
        <f>IF(ISNA(MATCH(A247,'ESO zone constants'!$A$2:$A$9998,0)),"","X")</f>
        <v>X</v>
      </c>
    </row>
    <row r="248" spans="1:7" x14ac:dyDescent="0.25">
      <c r="A248" s="38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3725</v>
      </c>
      <c r="G248" t="str">
        <f>IF(ISNA(MATCH(A248,'ESO zone constants'!$A$2:$A$9998,0)),"","X")</f>
        <v>X</v>
      </c>
    </row>
    <row r="249" spans="1:7" x14ac:dyDescent="0.25">
      <c r="A249" s="38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3726</v>
      </c>
      <c r="G249" t="str">
        <f>IF(ISNA(MATCH(A249,'ESO zone constants'!$A$2:$A$9998,0)),"","X")</f>
        <v>X</v>
      </c>
    </row>
    <row r="250" spans="1:7" x14ac:dyDescent="0.25">
      <c r="A250" s="38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3727</v>
      </c>
      <c r="G250" t="str">
        <f>IF(ISNA(MATCH(A250,'ESO zone constants'!$A$2:$A$9998,0)),"","X")</f>
        <v>X</v>
      </c>
    </row>
    <row r="251" spans="1:7" x14ac:dyDescent="0.25">
      <c r="A251" s="38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3728</v>
      </c>
      <c r="G251" t="str">
        <f>IF(ISNA(MATCH(A251,'ESO zone constants'!$A$2:$A$9998,0)),"","X")</f>
        <v>X</v>
      </c>
    </row>
    <row r="252" spans="1:7" x14ac:dyDescent="0.25">
      <c r="A252" s="38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3729</v>
      </c>
      <c r="G252" t="str">
        <f>IF(ISNA(MATCH(A252,'ESO zone constants'!$A$2:$A$9998,0)),"","X")</f>
        <v>X</v>
      </c>
    </row>
    <row r="253" spans="1:7" x14ac:dyDescent="0.25">
      <c r="A253" s="38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3730</v>
      </c>
      <c r="G253" t="str">
        <f>IF(ISNA(MATCH(A253,'ESO zone constants'!$A$2:$A$9998,0)),"","X")</f>
        <v>X</v>
      </c>
    </row>
    <row r="254" spans="1:7" x14ac:dyDescent="0.25">
      <c r="A254" s="38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3731</v>
      </c>
      <c r="G254" t="str">
        <f>IF(ISNA(MATCH(A254,'ESO zone constants'!$A$2:$A$9998,0)),"","X")</f>
        <v>X</v>
      </c>
    </row>
    <row r="255" spans="1:7" x14ac:dyDescent="0.25">
      <c r="A255" s="38">
        <v>468</v>
      </c>
      <c r="B255">
        <v>253</v>
      </c>
      <c r="C255">
        <v>58</v>
      </c>
      <c r="D255" t="s">
        <v>1030</v>
      </c>
      <c r="E255" t="s">
        <v>383</v>
      </c>
      <c r="F255" t="s">
        <v>3732</v>
      </c>
      <c r="G255" t="str">
        <f>IF(ISNA(MATCH(A255,'ESO zone constants'!$A$2:$A$9998,0)),"","X")</f>
        <v>X</v>
      </c>
    </row>
    <row r="256" spans="1:7" x14ac:dyDescent="0.25">
      <c r="A256" s="38">
        <v>469</v>
      </c>
      <c r="B256">
        <v>254</v>
      </c>
      <c r="C256">
        <v>58</v>
      </c>
      <c r="D256" t="s">
        <v>1031</v>
      </c>
      <c r="E256" t="s">
        <v>384</v>
      </c>
      <c r="F256" t="s">
        <v>3733</v>
      </c>
      <c r="G256" t="str">
        <f>IF(ISNA(MATCH(A256,'ESO zone constants'!$A$2:$A$9998,0)),"","X")</f>
        <v>X</v>
      </c>
    </row>
    <row r="257" spans="1:7" x14ac:dyDescent="0.25">
      <c r="A257" s="38">
        <v>470</v>
      </c>
      <c r="B257">
        <v>255</v>
      </c>
      <c r="C257">
        <v>58</v>
      </c>
      <c r="D257" t="s">
        <v>1032</v>
      </c>
      <c r="E257" t="s">
        <v>385</v>
      </c>
      <c r="F257" t="s">
        <v>3734</v>
      </c>
      <c r="G257" t="str">
        <f>IF(ISNA(MATCH(A257,'ESO zone constants'!$A$2:$A$9998,0)),"","X")</f>
        <v>X</v>
      </c>
    </row>
    <row r="258" spans="1:7" x14ac:dyDescent="0.25">
      <c r="A258" s="38">
        <v>471</v>
      </c>
      <c r="B258">
        <v>256</v>
      </c>
      <c r="C258">
        <v>58</v>
      </c>
      <c r="D258" t="s">
        <v>1033</v>
      </c>
      <c r="E258" t="s">
        <v>386</v>
      </c>
      <c r="F258" t="s">
        <v>3735</v>
      </c>
      <c r="G258" t="str">
        <f>IF(ISNA(MATCH(A258,'ESO zone constants'!$A$2:$A$9998,0)),"","X")</f>
        <v>X</v>
      </c>
    </row>
    <row r="259" spans="1:7" x14ac:dyDescent="0.25">
      <c r="A259" s="38">
        <v>472</v>
      </c>
      <c r="B259">
        <v>257</v>
      </c>
      <c r="C259">
        <v>58</v>
      </c>
      <c r="D259" t="s">
        <v>1034</v>
      </c>
      <c r="E259" t="s">
        <v>387</v>
      </c>
      <c r="F259" t="s">
        <v>3736</v>
      </c>
      <c r="G259" t="str">
        <f>IF(ISNA(MATCH(A259,'ESO zone constants'!$A$2:$A$9998,0)),"","X")</f>
        <v>X</v>
      </c>
    </row>
    <row r="260" spans="1:7" x14ac:dyDescent="0.25">
      <c r="A260" s="38">
        <v>473</v>
      </c>
      <c r="B260">
        <v>258</v>
      </c>
      <c r="C260">
        <v>58</v>
      </c>
      <c r="D260" t="s">
        <v>1035</v>
      </c>
      <c r="E260" t="s">
        <v>388</v>
      </c>
      <c r="F260" t="s">
        <v>3737</v>
      </c>
      <c r="G260" t="str">
        <f>IF(ISNA(MATCH(A260,'ESO zone constants'!$A$2:$A$9998,0)),"","X")</f>
        <v>X</v>
      </c>
    </row>
    <row r="261" spans="1:7" x14ac:dyDescent="0.25">
      <c r="A261" s="38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3738</v>
      </c>
      <c r="G261" t="str">
        <f>IF(ISNA(MATCH(A261,'ESO zone constants'!$A$2:$A$9998,0)),"","X")</f>
        <v>X</v>
      </c>
    </row>
    <row r="262" spans="1:7" x14ac:dyDescent="0.25">
      <c r="A262" s="38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3739</v>
      </c>
      <c r="G262" t="str">
        <f>IF(ISNA(MATCH(A262,'ESO zone constants'!$A$2:$A$9998,0)),"","X")</f>
        <v>X</v>
      </c>
    </row>
    <row r="263" spans="1:7" x14ac:dyDescent="0.25">
      <c r="A263" s="38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3740</v>
      </c>
      <c r="G263" t="str">
        <f>IF(ISNA(MATCH(A263,'ESO zone constants'!$A$2:$A$9998,0)),"","X")</f>
        <v>X</v>
      </c>
    </row>
    <row r="264" spans="1:7" x14ac:dyDescent="0.25">
      <c r="A264" s="38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3741</v>
      </c>
      <c r="G264" t="str">
        <f>IF(ISNA(MATCH(A264,'ESO zone constants'!$A$2:$A$9998,0)),"","X")</f>
        <v>X</v>
      </c>
    </row>
    <row r="265" spans="1:7" x14ac:dyDescent="0.25">
      <c r="A265" s="38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3742</v>
      </c>
      <c r="G265" t="str">
        <f>IF(ISNA(MATCH(A265,'ESO zone constants'!$A$2:$A$9998,0)),"","X")</f>
        <v>X</v>
      </c>
    </row>
    <row r="266" spans="1:7" x14ac:dyDescent="0.25">
      <c r="A266" s="38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3743</v>
      </c>
      <c r="G266" t="str">
        <f>IF(ISNA(MATCH(A266,'ESO zone constants'!$A$2:$A$9998,0)),"","X")</f>
        <v>X</v>
      </c>
    </row>
    <row r="267" spans="1:7" x14ac:dyDescent="0.25">
      <c r="A267" s="38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3744</v>
      </c>
      <c r="G267" t="str">
        <f>IF(ISNA(MATCH(A267,'ESO zone constants'!$A$2:$A$9998,0)),"","X")</f>
        <v>X</v>
      </c>
    </row>
    <row r="268" spans="1:7" x14ac:dyDescent="0.25">
      <c r="A268" s="38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3745</v>
      </c>
      <c r="G268" t="str">
        <f>IF(ISNA(MATCH(A268,'ESO zone constants'!$A$2:$A$9998,0)),"","X")</f>
        <v>X</v>
      </c>
    </row>
    <row r="269" spans="1:7" x14ac:dyDescent="0.25">
      <c r="A269" s="38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3746</v>
      </c>
      <c r="G269" t="str">
        <f>IF(ISNA(MATCH(A269,'ESO zone constants'!$A$2:$A$9998,0)),"","X")</f>
        <v>X</v>
      </c>
    </row>
    <row r="270" spans="1:7" x14ac:dyDescent="0.25">
      <c r="A270" s="38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3747</v>
      </c>
      <c r="G270" t="str">
        <f>IF(ISNA(MATCH(A270,'ESO zone constants'!$A$2:$A$9998,0)),"","X")</f>
        <v>X</v>
      </c>
    </row>
    <row r="271" spans="1:7" x14ac:dyDescent="0.25">
      <c r="A271" s="38">
        <v>492</v>
      </c>
      <c r="B271">
        <v>269</v>
      </c>
      <c r="C271">
        <v>41</v>
      </c>
      <c r="D271" t="s">
        <v>1046</v>
      </c>
      <c r="E271" t="s">
        <v>399</v>
      </c>
      <c r="F271" t="s">
        <v>3748</v>
      </c>
      <c r="G271" t="str">
        <f>IF(ISNA(MATCH(A271,'ESO zone constants'!$A$2:$A$9998,0)),"","X")</f>
        <v>X</v>
      </c>
    </row>
    <row r="272" spans="1:7" x14ac:dyDescent="0.25">
      <c r="A272" s="38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3749</v>
      </c>
      <c r="G272" t="str">
        <f>IF(ISNA(MATCH(A272,'ESO zone constants'!$A$2:$A$9998,0)),"","X")</f>
        <v>X</v>
      </c>
    </row>
    <row r="273" spans="1:7" x14ac:dyDescent="0.25">
      <c r="A273" s="38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3750</v>
      </c>
      <c r="G273" t="str">
        <f>IF(ISNA(MATCH(A273,'ESO zone constants'!$A$2:$A$9998,0)),"","X")</f>
        <v>X</v>
      </c>
    </row>
    <row r="274" spans="1:7" x14ac:dyDescent="0.25">
      <c r="A274" s="38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3751</v>
      </c>
      <c r="G274" t="str">
        <f>IF(ISNA(MATCH(A274,'ESO zone constants'!$A$2:$A$9998,0)),"","X")</f>
        <v>X</v>
      </c>
    </row>
    <row r="275" spans="1:7" x14ac:dyDescent="0.25">
      <c r="A275" s="38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3752</v>
      </c>
      <c r="G275" t="str">
        <f>IF(ISNA(MATCH(A275,'ESO zone constants'!$A$2:$A$9998,0)),"","X")</f>
        <v>X</v>
      </c>
    </row>
    <row r="276" spans="1:7" x14ac:dyDescent="0.25">
      <c r="A276" s="38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3753</v>
      </c>
      <c r="G276" t="str">
        <f>IF(ISNA(MATCH(A276,'ESO zone constants'!$A$2:$A$9998,0)),"","X")</f>
        <v>X</v>
      </c>
    </row>
    <row r="277" spans="1:7" x14ac:dyDescent="0.25">
      <c r="A277" s="38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3754</v>
      </c>
      <c r="G277" t="str">
        <f>IF(ISNA(MATCH(A277,'ESO zone constants'!$A$2:$A$9998,0)),"","X")</f>
        <v>X</v>
      </c>
    </row>
    <row r="278" spans="1:7" x14ac:dyDescent="0.25">
      <c r="A278" s="3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3755</v>
      </c>
      <c r="G278" t="str">
        <f>IF(ISNA(MATCH(A278,'ESO zone constants'!$A$2:$A$9998,0)),"","X")</f>
        <v>X</v>
      </c>
    </row>
    <row r="279" spans="1:7" x14ac:dyDescent="0.25">
      <c r="A279" s="38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3756</v>
      </c>
      <c r="G279" t="str">
        <f>IF(ISNA(MATCH(A279,'ESO zone constants'!$A$2:$A$9998,0)),"","X")</f>
        <v>X</v>
      </c>
    </row>
    <row r="280" spans="1:7" x14ac:dyDescent="0.25">
      <c r="A280" s="38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3757</v>
      </c>
      <c r="G280" t="str">
        <f>IF(ISNA(MATCH(A280,'ESO zone constants'!$A$2:$A$9998,0)),"","X")</f>
        <v>X</v>
      </c>
    </row>
    <row r="281" spans="1:7" x14ac:dyDescent="0.25">
      <c r="A281" s="38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3758</v>
      </c>
      <c r="G281" t="str">
        <f>IF(ISNA(MATCH(A281,'ESO zone constants'!$A$2:$A$9998,0)),"","X")</f>
        <v>X</v>
      </c>
    </row>
    <row r="282" spans="1:7" x14ac:dyDescent="0.25">
      <c r="A282" s="38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3759</v>
      </c>
      <c r="G282" t="str">
        <f>IF(ISNA(MATCH(A282,'ESO zone constants'!$A$2:$A$9998,0)),"","X")</f>
        <v>X</v>
      </c>
    </row>
    <row r="283" spans="1:7" x14ac:dyDescent="0.25">
      <c r="A283" s="38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3760</v>
      </c>
      <c r="G283" t="str">
        <f>IF(ISNA(MATCH(A283,'ESO zone constants'!$A$2:$A$9998,0)),"","X")</f>
        <v>X</v>
      </c>
    </row>
    <row r="284" spans="1:7" x14ac:dyDescent="0.25">
      <c r="A284" s="38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3761</v>
      </c>
      <c r="G284" t="str">
        <f>IF(ISNA(MATCH(A284,'ESO zone constants'!$A$2:$A$9998,0)),"","X")</f>
        <v>X</v>
      </c>
    </row>
    <row r="285" spans="1:7" x14ac:dyDescent="0.25">
      <c r="A285" s="38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3762</v>
      </c>
      <c r="G285" t="str">
        <f>IF(ISNA(MATCH(A285,'ESO zone constants'!$A$2:$A$9998,0)),"","X")</f>
        <v>X</v>
      </c>
    </row>
    <row r="286" spans="1:7" x14ac:dyDescent="0.25">
      <c r="A286" s="38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3763</v>
      </c>
      <c r="G286" t="str">
        <f>IF(ISNA(MATCH(A286,'ESO zone constants'!$A$2:$A$9998,0)),"","X")</f>
        <v>X</v>
      </c>
    </row>
    <row r="287" spans="1:7" x14ac:dyDescent="0.25">
      <c r="A287" s="38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3764</v>
      </c>
      <c r="G287" t="str">
        <f>IF(ISNA(MATCH(A287,'ESO zone constants'!$A$2:$A$9998,0)),"","X")</f>
        <v>X</v>
      </c>
    </row>
    <row r="288" spans="1:7" x14ac:dyDescent="0.25">
      <c r="A288" s="3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38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38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3765</v>
      </c>
      <c r="G290" t="str">
        <f>IF(ISNA(MATCH(A290,'ESO zone constants'!$A$2:$A$9998,0)),"","X")</f>
        <v>X</v>
      </c>
    </row>
    <row r="291" spans="1:7" x14ac:dyDescent="0.25">
      <c r="A291" s="38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3766</v>
      </c>
      <c r="G291" t="str">
        <f>IF(ISNA(MATCH(A291,'ESO zone constants'!$A$2:$A$9998,0)),"","X")</f>
        <v>X</v>
      </c>
    </row>
    <row r="292" spans="1:7" x14ac:dyDescent="0.25">
      <c r="A292" s="38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38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3767</v>
      </c>
      <c r="G293" t="str">
        <f>IF(ISNA(MATCH(A293,'ESO zone constants'!$A$2:$A$9998,0)),"","X")</f>
        <v>X</v>
      </c>
    </row>
    <row r="294" spans="1:7" x14ac:dyDescent="0.25">
      <c r="A294" s="38">
        <v>515</v>
      </c>
      <c r="B294">
        <v>292</v>
      </c>
      <c r="C294">
        <v>515</v>
      </c>
      <c r="D294" t="s">
        <v>4269</v>
      </c>
      <c r="E294" t="s">
        <v>4287</v>
      </c>
      <c r="F294" t="s">
        <v>4291</v>
      </c>
      <c r="G294" t="str">
        <f>IF(ISNA(MATCH(A294,'ESO zone constants'!$A$2:$A$9998,0)),"","X")</f>
        <v>X</v>
      </c>
    </row>
    <row r="295" spans="1:7" x14ac:dyDescent="0.25">
      <c r="A295" s="38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38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38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38">
        <v>525</v>
      </c>
      <c r="B298">
        <v>296</v>
      </c>
      <c r="C298">
        <v>181</v>
      </c>
      <c r="D298" t="s">
        <v>850</v>
      </c>
      <c r="E298" t="s">
        <v>4182</v>
      </c>
      <c r="F298" t="s">
        <v>3554</v>
      </c>
      <c r="G298" t="str">
        <f>IF(ISNA(MATCH(A298,'ESO zone constants'!$A$2:$A$9998,0)),"","X")</f>
        <v>X</v>
      </c>
    </row>
    <row r="299" spans="1:7" x14ac:dyDescent="0.25">
      <c r="A299" s="38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3768</v>
      </c>
      <c r="G299" t="str">
        <f>IF(ISNA(MATCH(A299,'ESO zone constants'!$A$2:$A$9998,0)),"","X")</f>
        <v>X</v>
      </c>
    </row>
    <row r="300" spans="1:7" x14ac:dyDescent="0.25">
      <c r="A300" s="38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38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3769</v>
      </c>
      <c r="G301" t="str">
        <f>IF(ISNA(MATCH(A301,'ESO zone constants'!$A$2:$A$9998,0)),"","X")</f>
        <v>X</v>
      </c>
    </row>
    <row r="302" spans="1:7" x14ac:dyDescent="0.25">
      <c r="A302" s="38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3770</v>
      </c>
      <c r="G302" t="str">
        <f>IF(ISNA(MATCH(A302,'ESO zone constants'!$A$2:$A$9998,0)),"","X")</f>
        <v>X</v>
      </c>
    </row>
    <row r="303" spans="1:7" x14ac:dyDescent="0.25">
      <c r="A303" s="38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3771</v>
      </c>
      <c r="G303" t="str">
        <f>IF(ISNA(MATCH(A303,'ESO zone constants'!$A$2:$A$9998,0)),"","X")</f>
        <v>X</v>
      </c>
    </row>
    <row r="304" spans="1:7" x14ac:dyDescent="0.25">
      <c r="A304" s="38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38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3772</v>
      </c>
      <c r="G305" t="str">
        <f>IF(ISNA(MATCH(A305,'ESO zone constants'!$A$2:$A$9998,0)),"","X")</f>
        <v>X</v>
      </c>
    </row>
    <row r="306" spans="1:7" x14ac:dyDescent="0.25">
      <c r="A306" s="38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38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38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2831</v>
      </c>
      <c r="G308" t="str">
        <f>IF(ISNA(MATCH(A308,'ESO zone constants'!$A$2:$A$9998,0)),"","X")</f>
        <v>X</v>
      </c>
    </row>
    <row r="309" spans="1:7" x14ac:dyDescent="0.25">
      <c r="A309" s="38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3773</v>
      </c>
      <c r="G309" t="str">
        <f>IF(ISNA(MATCH(A309,'ESO zone constants'!$A$2:$A$9998,0)),"","X")</f>
        <v>X</v>
      </c>
    </row>
    <row r="310" spans="1:7" x14ac:dyDescent="0.25">
      <c r="A310" s="38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3774</v>
      </c>
      <c r="G310" t="str">
        <f>IF(ISNA(MATCH(A310,'ESO zone constants'!$A$2:$A$9998,0)),"","X")</f>
        <v>X</v>
      </c>
    </row>
    <row r="311" spans="1:7" x14ac:dyDescent="0.25">
      <c r="A311" s="38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38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3775</v>
      </c>
      <c r="G312" t="str">
        <f>IF(ISNA(MATCH(A312,'ESO zone constants'!$A$2:$A$9998,0)),"","X")</f>
        <v>X</v>
      </c>
    </row>
    <row r="313" spans="1:7" x14ac:dyDescent="0.25">
      <c r="A313" s="38">
        <v>544</v>
      </c>
      <c r="B313">
        <v>311</v>
      </c>
      <c r="C313">
        <v>208</v>
      </c>
      <c r="D313" t="s">
        <v>1074</v>
      </c>
      <c r="E313" t="s">
        <v>437</v>
      </c>
      <c r="F313" t="s">
        <v>3776</v>
      </c>
      <c r="G313" t="str">
        <f>IF(ISNA(MATCH(A313,'ESO zone constants'!$A$2:$A$9998,0)),"","X")</f>
        <v>X</v>
      </c>
    </row>
    <row r="314" spans="1:7" x14ac:dyDescent="0.25">
      <c r="A314" s="38">
        <v>545</v>
      </c>
      <c r="B314">
        <v>312</v>
      </c>
      <c r="C314">
        <v>19</v>
      </c>
      <c r="D314" t="s">
        <v>1075</v>
      </c>
      <c r="E314" t="s">
        <v>438</v>
      </c>
      <c r="F314" t="s">
        <v>3777</v>
      </c>
      <c r="G314" t="str">
        <f>IF(ISNA(MATCH(A314,'ESO zone constants'!$A$2:$A$9998,0)),"","X")</f>
        <v>X</v>
      </c>
    </row>
    <row r="315" spans="1:7" x14ac:dyDescent="0.25">
      <c r="A315" s="38">
        <v>546</v>
      </c>
      <c r="B315">
        <v>313</v>
      </c>
      <c r="C315">
        <v>19</v>
      </c>
      <c r="D315" t="s">
        <v>1076</v>
      </c>
      <c r="E315" t="s">
        <v>439</v>
      </c>
      <c r="F315" t="s">
        <v>3778</v>
      </c>
      <c r="G315" t="str">
        <f>IF(ISNA(MATCH(A315,'ESO zone constants'!$A$2:$A$9998,0)),"","X")</f>
        <v>X</v>
      </c>
    </row>
    <row r="316" spans="1:7" x14ac:dyDescent="0.25">
      <c r="A316" s="38">
        <v>547</v>
      </c>
      <c r="B316">
        <v>314</v>
      </c>
      <c r="C316">
        <v>108</v>
      </c>
      <c r="D316" t="s">
        <v>1077</v>
      </c>
      <c r="E316" t="s">
        <v>440</v>
      </c>
      <c r="F316" t="s">
        <v>3779</v>
      </c>
      <c r="G316" t="str">
        <f>IF(ISNA(MATCH(A316,'ESO zone constants'!$A$2:$A$9998,0)),"","X")</f>
        <v>X</v>
      </c>
    </row>
    <row r="317" spans="1:7" x14ac:dyDescent="0.25">
      <c r="A317" s="38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38">
        <v>549</v>
      </c>
      <c r="B318">
        <v>316</v>
      </c>
      <c r="C318">
        <v>383</v>
      </c>
      <c r="D318" t="s">
        <v>1078</v>
      </c>
      <c r="E318" t="s">
        <v>442</v>
      </c>
      <c r="F318" t="s">
        <v>3780</v>
      </c>
      <c r="G318" t="str">
        <f>IF(ISNA(MATCH(A318,'ESO zone constants'!$A$2:$A$9998,0)),"","X")</f>
        <v>X</v>
      </c>
    </row>
    <row r="319" spans="1:7" x14ac:dyDescent="0.25">
      <c r="A319" s="38">
        <v>551</v>
      </c>
      <c r="B319">
        <v>317</v>
      </c>
      <c r="C319">
        <v>108</v>
      </c>
      <c r="D319" t="s">
        <v>1079</v>
      </c>
      <c r="E319" t="s">
        <v>443</v>
      </c>
      <c r="F319" t="s">
        <v>3781</v>
      </c>
      <c r="G319" t="str">
        <f>IF(ISNA(MATCH(A319,'ESO zone constants'!$A$2:$A$9998,0)),"","X")</f>
        <v>X</v>
      </c>
    </row>
    <row r="320" spans="1:7" x14ac:dyDescent="0.25">
      <c r="A320" s="38">
        <v>552</v>
      </c>
      <c r="B320">
        <v>318</v>
      </c>
      <c r="C320">
        <v>108</v>
      </c>
      <c r="D320" t="s">
        <v>1080</v>
      </c>
      <c r="E320" t="s">
        <v>444</v>
      </c>
      <c r="F320" t="s">
        <v>3782</v>
      </c>
      <c r="G320" t="str">
        <f>IF(ISNA(MATCH(A320,'ESO zone constants'!$A$2:$A$9998,0)),"","X")</f>
        <v>X</v>
      </c>
    </row>
    <row r="321" spans="1:7" x14ac:dyDescent="0.25">
      <c r="A321" s="38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38">
        <v>554</v>
      </c>
      <c r="B322">
        <v>320</v>
      </c>
      <c r="C322">
        <v>108</v>
      </c>
      <c r="D322" t="s">
        <v>1081</v>
      </c>
      <c r="E322" t="s">
        <v>446</v>
      </c>
      <c r="F322" t="s">
        <v>3783</v>
      </c>
      <c r="G322" t="str">
        <f>IF(ISNA(MATCH(A322,'ESO zone constants'!$A$2:$A$9998,0)),"","X")</f>
        <v>X</v>
      </c>
    </row>
    <row r="323" spans="1:7" x14ac:dyDescent="0.25">
      <c r="A323" s="38">
        <v>555</v>
      </c>
      <c r="B323">
        <v>321</v>
      </c>
      <c r="C323">
        <v>108</v>
      </c>
      <c r="D323" t="s">
        <v>1082</v>
      </c>
      <c r="E323" t="s">
        <v>447</v>
      </c>
      <c r="F323" t="s">
        <v>3784</v>
      </c>
      <c r="G323" t="str">
        <f>IF(ISNA(MATCH(A323,'ESO zone constants'!$A$2:$A$9998,0)),"","X")</f>
        <v>X</v>
      </c>
    </row>
    <row r="324" spans="1:7" x14ac:dyDescent="0.25">
      <c r="A324" s="38">
        <v>556</v>
      </c>
      <c r="B324">
        <v>322</v>
      </c>
      <c r="C324">
        <v>108</v>
      </c>
      <c r="D324" t="s">
        <v>1083</v>
      </c>
      <c r="E324" t="s">
        <v>448</v>
      </c>
      <c r="F324" t="s">
        <v>3785</v>
      </c>
      <c r="G324" t="str">
        <f>IF(ISNA(MATCH(A324,'ESO zone constants'!$A$2:$A$9998,0)),"","X")</f>
        <v>X</v>
      </c>
    </row>
    <row r="325" spans="1:7" x14ac:dyDescent="0.25">
      <c r="A325" s="38">
        <v>557</v>
      </c>
      <c r="B325">
        <v>323</v>
      </c>
      <c r="C325">
        <v>347</v>
      </c>
      <c r="D325" t="s">
        <v>1084</v>
      </c>
      <c r="E325" t="s">
        <v>449</v>
      </c>
      <c r="F325" t="s">
        <v>3786</v>
      </c>
      <c r="G325" t="str">
        <f>IF(ISNA(MATCH(A325,'ESO zone constants'!$A$2:$A$9998,0)),"","X")</f>
        <v>X</v>
      </c>
    </row>
    <row r="326" spans="1:7" x14ac:dyDescent="0.25">
      <c r="A326" s="38">
        <v>558</v>
      </c>
      <c r="B326">
        <v>324</v>
      </c>
      <c r="C326">
        <v>108</v>
      </c>
      <c r="D326" t="s">
        <v>1085</v>
      </c>
      <c r="E326" t="s">
        <v>450</v>
      </c>
      <c r="F326" t="s">
        <v>3787</v>
      </c>
      <c r="G326" t="str">
        <f>IF(ISNA(MATCH(A326,'ESO zone constants'!$A$2:$A$9998,0)),"","X")</f>
        <v>X</v>
      </c>
    </row>
    <row r="327" spans="1:7" x14ac:dyDescent="0.25">
      <c r="A327" s="38">
        <v>559</v>
      </c>
      <c r="B327">
        <v>325</v>
      </c>
      <c r="C327">
        <v>108</v>
      </c>
      <c r="D327" t="s">
        <v>1086</v>
      </c>
      <c r="E327" t="s">
        <v>451</v>
      </c>
      <c r="F327" t="s">
        <v>3788</v>
      </c>
      <c r="G327" t="str">
        <f>IF(ISNA(MATCH(A327,'ESO zone constants'!$A$2:$A$9998,0)),"","X")</f>
        <v>X</v>
      </c>
    </row>
    <row r="328" spans="1:7" x14ac:dyDescent="0.25">
      <c r="A328" s="38">
        <v>560</v>
      </c>
      <c r="B328">
        <v>326</v>
      </c>
      <c r="C328">
        <v>103</v>
      </c>
      <c r="D328" t="s">
        <v>987</v>
      </c>
      <c r="E328" t="s">
        <v>338</v>
      </c>
      <c r="F328" t="s">
        <v>3688</v>
      </c>
      <c r="G328" t="str">
        <f>IF(ISNA(MATCH(A328,'ESO zone constants'!$A$2:$A$9998,0)),"","X")</f>
        <v>X</v>
      </c>
    </row>
    <row r="329" spans="1:7" x14ac:dyDescent="0.25">
      <c r="A329" s="38">
        <v>561</v>
      </c>
      <c r="B329">
        <v>327</v>
      </c>
      <c r="C329">
        <v>108</v>
      </c>
      <c r="D329" t="s">
        <v>1087</v>
      </c>
      <c r="E329" t="s">
        <v>452</v>
      </c>
      <c r="F329" t="s">
        <v>3789</v>
      </c>
      <c r="G329" t="str">
        <f>IF(ISNA(MATCH(A329,'ESO zone constants'!$A$2:$A$9998,0)),"","X")</f>
        <v>X</v>
      </c>
    </row>
    <row r="330" spans="1:7" x14ac:dyDescent="0.25">
      <c r="A330" s="38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38">
        <v>565</v>
      </c>
      <c r="B331">
        <v>329</v>
      </c>
      <c r="C331">
        <v>382</v>
      </c>
      <c r="D331" t="s">
        <v>1089</v>
      </c>
      <c r="E331" t="s">
        <v>454</v>
      </c>
      <c r="F331" t="s">
        <v>3790</v>
      </c>
      <c r="G331" t="str">
        <f>IF(ISNA(MATCH(A331,'ESO zone constants'!$A$2:$A$9998,0)),"","X")</f>
        <v>X</v>
      </c>
    </row>
    <row r="332" spans="1:7" x14ac:dyDescent="0.25">
      <c r="A332" s="38">
        <v>566</v>
      </c>
      <c r="B332">
        <v>330</v>
      </c>
      <c r="C332">
        <v>3</v>
      </c>
      <c r="D332" t="s">
        <v>1090</v>
      </c>
      <c r="E332" t="s">
        <v>455</v>
      </c>
      <c r="F332" t="s">
        <v>3791</v>
      </c>
      <c r="G332" t="str">
        <f>IF(ISNA(MATCH(A332,'ESO zone constants'!$A$2:$A$9998,0)),"","X")</f>
        <v>X</v>
      </c>
    </row>
    <row r="333" spans="1:7" x14ac:dyDescent="0.25">
      <c r="A333" s="38">
        <v>567</v>
      </c>
      <c r="B333">
        <v>331</v>
      </c>
      <c r="C333">
        <v>103</v>
      </c>
      <c r="D333" t="s">
        <v>986</v>
      </c>
      <c r="E333" t="s">
        <v>337</v>
      </c>
      <c r="F333" t="s">
        <v>3687</v>
      </c>
      <c r="G333" t="str">
        <f>IF(ISNA(MATCH(A333,'ESO zone constants'!$A$2:$A$9998,0)),"","X")</f>
        <v>X</v>
      </c>
    </row>
    <row r="334" spans="1:7" x14ac:dyDescent="0.25">
      <c r="A334" s="38">
        <v>569</v>
      </c>
      <c r="B334">
        <v>332</v>
      </c>
      <c r="C334">
        <v>104</v>
      </c>
      <c r="D334" t="s">
        <v>1091</v>
      </c>
      <c r="E334" t="s">
        <v>456</v>
      </c>
      <c r="F334" t="s">
        <v>3792</v>
      </c>
      <c r="G334" t="str">
        <f>IF(ISNA(MATCH(A334,'ESO zone constants'!$A$2:$A$9998,0)),"","X")</f>
        <v>X</v>
      </c>
    </row>
    <row r="335" spans="1:7" x14ac:dyDescent="0.25">
      <c r="A335" s="38">
        <v>570</v>
      </c>
      <c r="B335">
        <v>333</v>
      </c>
      <c r="C335">
        <v>104</v>
      </c>
      <c r="D335" t="s">
        <v>1092</v>
      </c>
      <c r="E335" t="s">
        <v>457</v>
      </c>
      <c r="F335" t="s">
        <v>3793</v>
      </c>
      <c r="G335" t="str">
        <f>IF(ISNA(MATCH(A335,'ESO zone constants'!$A$2:$A$9998,0)),"","X")</f>
        <v>X</v>
      </c>
    </row>
    <row r="336" spans="1:7" x14ac:dyDescent="0.25">
      <c r="A336" s="38">
        <v>571</v>
      </c>
      <c r="B336">
        <v>334</v>
      </c>
      <c r="C336">
        <v>104</v>
      </c>
      <c r="D336" t="s">
        <v>1093</v>
      </c>
      <c r="E336" t="s">
        <v>458</v>
      </c>
      <c r="F336" t="s">
        <v>3794</v>
      </c>
      <c r="G336" t="str">
        <f>IF(ISNA(MATCH(A336,'ESO zone constants'!$A$2:$A$9998,0)),"","X")</f>
        <v>X</v>
      </c>
    </row>
    <row r="337" spans="1:7" x14ac:dyDescent="0.25">
      <c r="A337" s="38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38">
        <v>573</v>
      </c>
      <c r="B338">
        <v>336</v>
      </c>
      <c r="C338">
        <v>199</v>
      </c>
      <c r="D338" t="s">
        <v>1094</v>
      </c>
      <c r="E338" t="s">
        <v>460</v>
      </c>
      <c r="F338" t="s">
        <v>3795</v>
      </c>
      <c r="G338" t="str">
        <f>IF(ISNA(MATCH(A338,'ESO zone constants'!$A$2:$A$9998,0)),"","X")</f>
        <v>X</v>
      </c>
    </row>
    <row r="339" spans="1:7" x14ac:dyDescent="0.25">
      <c r="A339" s="38">
        <v>574</v>
      </c>
      <c r="B339">
        <v>337</v>
      </c>
      <c r="C339">
        <v>199</v>
      </c>
      <c r="D339" t="s">
        <v>1095</v>
      </c>
      <c r="E339" t="s">
        <v>461</v>
      </c>
      <c r="F339" t="s">
        <v>3796</v>
      </c>
      <c r="G339" t="str">
        <f>IF(ISNA(MATCH(A339,'ESO zone constants'!$A$2:$A$9998,0)),"","X")</f>
        <v>X</v>
      </c>
    </row>
    <row r="340" spans="1:7" x14ac:dyDescent="0.25">
      <c r="A340" s="38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38">
        <v>576</v>
      </c>
      <c r="B341">
        <v>339</v>
      </c>
      <c r="C341">
        <v>108</v>
      </c>
      <c r="D341" t="s">
        <v>1096</v>
      </c>
      <c r="E341" t="s">
        <v>463</v>
      </c>
      <c r="F341" t="s">
        <v>3797</v>
      </c>
      <c r="G341" t="str">
        <f>IF(ISNA(MATCH(A341,'ESO zone constants'!$A$2:$A$9998,0)),"","X")</f>
        <v>X</v>
      </c>
    </row>
    <row r="342" spans="1:7" x14ac:dyDescent="0.25">
      <c r="A342" s="38">
        <v>577</v>
      </c>
      <c r="B342">
        <v>340</v>
      </c>
      <c r="C342">
        <v>108</v>
      </c>
      <c r="D342" t="s">
        <v>1097</v>
      </c>
      <c r="E342" t="s">
        <v>464</v>
      </c>
      <c r="F342" t="s">
        <v>3798</v>
      </c>
      <c r="G342" t="str">
        <f>IF(ISNA(MATCH(A342,'ESO zone constants'!$A$2:$A$9998,0)),"","X")</f>
        <v>X</v>
      </c>
    </row>
    <row r="343" spans="1:7" x14ac:dyDescent="0.25">
      <c r="A343" s="38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3799</v>
      </c>
      <c r="G343" t="str">
        <f>IF(ISNA(MATCH(A343,'ESO zone constants'!$A$2:$A$9998,0)),"","X")</f>
        <v>X</v>
      </c>
    </row>
    <row r="344" spans="1:7" x14ac:dyDescent="0.25">
      <c r="A344" s="38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3800</v>
      </c>
      <c r="G344" t="str">
        <f>IF(ISNA(MATCH(A344,'ESO zone constants'!$A$2:$A$9998,0)),"","X")</f>
        <v>X</v>
      </c>
    </row>
    <row r="345" spans="1:7" x14ac:dyDescent="0.25">
      <c r="A345" s="38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3801</v>
      </c>
      <c r="G345" t="str">
        <f>IF(ISNA(MATCH(A345,'ESO zone constants'!$A$2:$A$9998,0)),"","X")</f>
        <v>X</v>
      </c>
    </row>
    <row r="346" spans="1:7" x14ac:dyDescent="0.25">
      <c r="A346" s="38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3802</v>
      </c>
      <c r="G346" t="str">
        <f>IF(ISNA(MATCH(A346,'ESO zone constants'!$A$2:$A$9998,0)),"","X")</f>
        <v>X</v>
      </c>
    </row>
    <row r="347" spans="1:7" x14ac:dyDescent="0.25">
      <c r="A347" s="38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3803</v>
      </c>
      <c r="G347" t="str">
        <f>IF(ISNA(MATCH(A347,'ESO zone constants'!$A$2:$A$9998,0)),"","X")</f>
        <v>X</v>
      </c>
    </row>
    <row r="348" spans="1:7" x14ac:dyDescent="0.25">
      <c r="A348" s="38">
        <v>584</v>
      </c>
      <c r="B348">
        <v>346</v>
      </c>
      <c r="C348">
        <v>584</v>
      </c>
      <c r="D348" t="s">
        <v>1102</v>
      </c>
      <c r="E348" t="s">
        <v>39</v>
      </c>
      <c r="F348" t="s">
        <v>2835</v>
      </c>
      <c r="G348" t="str">
        <f>IF(ISNA(MATCH(A348,'ESO zone constants'!$A$2:$A$9998,0)),"","X")</f>
        <v>X</v>
      </c>
    </row>
    <row r="349" spans="1:7" x14ac:dyDescent="0.25">
      <c r="A349" s="38">
        <v>585</v>
      </c>
      <c r="B349">
        <v>347</v>
      </c>
      <c r="C349">
        <v>92</v>
      </c>
      <c r="D349" t="s">
        <v>1103</v>
      </c>
      <c r="E349" t="s">
        <v>470</v>
      </c>
      <c r="F349" t="s">
        <v>3804</v>
      </c>
      <c r="G349" t="str">
        <f>IF(ISNA(MATCH(A349,'ESO zone constants'!$A$2:$A$9998,0)),"","X")</f>
        <v>X</v>
      </c>
    </row>
    <row r="350" spans="1:7" x14ac:dyDescent="0.25">
      <c r="A350" s="38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3805</v>
      </c>
      <c r="G350" t="str">
        <f>IF(ISNA(MATCH(A350,'ESO zone constants'!$A$2:$A$9998,0)),"","X")</f>
        <v>X</v>
      </c>
    </row>
    <row r="351" spans="1:7" x14ac:dyDescent="0.25">
      <c r="A351" s="38">
        <v>587</v>
      </c>
      <c r="B351">
        <v>349</v>
      </c>
      <c r="C351">
        <v>20</v>
      </c>
      <c r="D351" t="s">
        <v>1105</v>
      </c>
      <c r="E351" t="s">
        <v>472</v>
      </c>
      <c r="F351" t="s">
        <v>3806</v>
      </c>
      <c r="G351" t="str">
        <f>IF(ISNA(MATCH(A351,'ESO zone constants'!$A$2:$A$9998,0)),"","X")</f>
        <v>X</v>
      </c>
    </row>
    <row r="352" spans="1:7" x14ac:dyDescent="0.25">
      <c r="A352" s="38">
        <v>588</v>
      </c>
      <c r="B352">
        <v>350</v>
      </c>
      <c r="C352">
        <v>20</v>
      </c>
      <c r="D352" t="s">
        <v>1106</v>
      </c>
      <c r="E352" t="s">
        <v>473</v>
      </c>
      <c r="F352" t="s">
        <v>3807</v>
      </c>
      <c r="G352" t="str">
        <f>IF(ISNA(MATCH(A352,'ESO zone constants'!$A$2:$A$9998,0)),"","X")</f>
        <v>X</v>
      </c>
    </row>
    <row r="353" spans="1:7" x14ac:dyDescent="0.25">
      <c r="A353" s="38">
        <v>589</v>
      </c>
      <c r="B353">
        <v>351</v>
      </c>
      <c r="C353">
        <v>20</v>
      </c>
      <c r="D353" t="s">
        <v>1107</v>
      </c>
      <c r="E353" t="s">
        <v>474</v>
      </c>
      <c r="F353" t="s">
        <v>3808</v>
      </c>
      <c r="G353" t="str">
        <f>IF(ISNA(MATCH(A353,'ESO zone constants'!$A$2:$A$9998,0)),"","X")</f>
        <v>X</v>
      </c>
    </row>
    <row r="354" spans="1:7" x14ac:dyDescent="0.25">
      <c r="A354" s="38">
        <v>590</v>
      </c>
      <c r="B354">
        <v>352</v>
      </c>
      <c r="C354">
        <v>20</v>
      </c>
      <c r="D354" t="s">
        <v>1108</v>
      </c>
      <c r="E354" t="s">
        <v>475</v>
      </c>
      <c r="F354" t="s">
        <v>3809</v>
      </c>
      <c r="G354" t="str">
        <f>IF(ISNA(MATCH(A354,'ESO zone constants'!$A$2:$A$9998,0)),"","X")</f>
        <v>X</v>
      </c>
    </row>
    <row r="355" spans="1:7" x14ac:dyDescent="0.25">
      <c r="A355" s="38">
        <v>591</v>
      </c>
      <c r="B355">
        <v>353</v>
      </c>
      <c r="C355">
        <v>20</v>
      </c>
      <c r="D355" t="s">
        <v>1109</v>
      </c>
      <c r="E355" t="s">
        <v>476</v>
      </c>
      <c r="F355" t="s">
        <v>3810</v>
      </c>
      <c r="G355" t="str">
        <f>IF(ISNA(MATCH(A355,'ESO zone constants'!$A$2:$A$9998,0)),"","X")</f>
        <v>X</v>
      </c>
    </row>
    <row r="356" spans="1:7" x14ac:dyDescent="0.25">
      <c r="A356" s="38">
        <v>592</v>
      </c>
      <c r="B356">
        <v>354</v>
      </c>
      <c r="C356">
        <v>20</v>
      </c>
      <c r="D356" t="s">
        <v>1110</v>
      </c>
      <c r="E356" t="s">
        <v>477</v>
      </c>
      <c r="F356" t="s">
        <v>3811</v>
      </c>
      <c r="G356" t="str">
        <f>IF(ISNA(MATCH(A356,'ESO zone constants'!$A$2:$A$9998,0)),"","X")</f>
        <v>X</v>
      </c>
    </row>
    <row r="357" spans="1:7" x14ac:dyDescent="0.25">
      <c r="A357" s="38">
        <v>593</v>
      </c>
      <c r="B357">
        <v>355</v>
      </c>
      <c r="C357">
        <v>92</v>
      </c>
      <c r="D357" t="s">
        <v>864</v>
      </c>
      <c r="E357" t="s">
        <v>197</v>
      </c>
      <c r="F357" t="s">
        <v>3569</v>
      </c>
      <c r="G357" t="str">
        <f>IF(ISNA(MATCH(A357,'ESO zone constants'!$A$2:$A$9998,0)),"","X")</f>
        <v>X</v>
      </c>
    </row>
    <row r="358" spans="1:7" x14ac:dyDescent="0.25">
      <c r="A358" s="38">
        <v>594</v>
      </c>
      <c r="B358">
        <v>356</v>
      </c>
      <c r="C358">
        <v>92</v>
      </c>
      <c r="D358" t="s">
        <v>1111</v>
      </c>
      <c r="E358" t="s">
        <v>478</v>
      </c>
      <c r="F358" t="s">
        <v>3812</v>
      </c>
      <c r="G358" t="str">
        <f>IF(ISNA(MATCH(A358,'ESO zone constants'!$A$2:$A$9998,0)),"","X")</f>
        <v>X</v>
      </c>
    </row>
    <row r="359" spans="1:7" x14ac:dyDescent="0.25">
      <c r="A359" s="38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38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3813</v>
      </c>
      <c r="G360" t="str">
        <f>IF(ISNA(MATCH(A360,'ESO zone constants'!$A$2:$A$9998,0)),"","X")</f>
        <v>X</v>
      </c>
    </row>
    <row r="361" spans="1:7" x14ac:dyDescent="0.25">
      <c r="A361" s="38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3814</v>
      </c>
      <c r="G361" t="str">
        <f>IF(ISNA(MATCH(A361,'ESO zone constants'!$A$2:$A$9998,0)),"","X")</f>
        <v>X</v>
      </c>
    </row>
    <row r="362" spans="1:7" x14ac:dyDescent="0.25">
      <c r="A362" s="38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3815</v>
      </c>
      <c r="G362" t="str">
        <f>IF(ISNA(MATCH(A362,'ESO zone constants'!$A$2:$A$9998,0)),"","X")</f>
        <v>X</v>
      </c>
    </row>
    <row r="363" spans="1:7" x14ac:dyDescent="0.25">
      <c r="A363" s="38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3816</v>
      </c>
      <c r="G363" t="str">
        <f>IF(ISNA(MATCH(A363,'ESO zone constants'!$A$2:$A$9998,0)),"","X")</f>
        <v>X</v>
      </c>
    </row>
    <row r="364" spans="1:7" x14ac:dyDescent="0.25">
      <c r="A364" s="38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3817</v>
      </c>
      <c r="G364" t="str">
        <f>IF(ISNA(MATCH(A364,'ESO zone constants'!$A$2:$A$9998,0)),"","X")</f>
        <v>X</v>
      </c>
    </row>
    <row r="365" spans="1:7" x14ac:dyDescent="0.25">
      <c r="A365" s="38">
        <v>628</v>
      </c>
      <c r="B365">
        <v>363</v>
      </c>
      <c r="C365">
        <v>20</v>
      </c>
      <c r="D365" t="s">
        <v>1106</v>
      </c>
      <c r="E365" t="s">
        <v>473</v>
      </c>
      <c r="F365" t="s">
        <v>3807</v>
      </c>
      <c r="G365" t="str">
        <f>IF(ISNA(MATCH(A365,'ESO zone constants'!$A$2:$A$9998,0)),"","X")</f>
        <v>X</v>
      </c>
    </row>
    <row r="366" spans="1:7" x14ac:dyDescent="0.25">
      <c r="A366" s="38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3818</v>
      </c>
      <c r="G366" t="str">
        <f>IF(ISNA(MATCH(A366,'ESO zone constants'!$A$2:$A$9998,0)),"","X")</f>
        <v>X</v>
      </c>
    </row>
    <row r="367" spans="1:7" x14ac:dyDescent="0.25">
      <c r="A367" s="38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3819</v>
      </c>
      <c r="G367" t="str">
        <f>IF(ISNA(MATCH(A367,'ESO zone constants'!$A$2:$A$9998,0)),"","X")</f>
        <v>X</v>
      </c>
    </row>
    <row r="368" spans="1:7" x14ac:dyDescent="0.25">
      <c r="A368" s="38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3820</v>
      </c>
      <c r="G368" t="str">
        <f>IF(ISNA(MATCH(A368,'ESO zone constants'!$A$2:$A$9998,0)),"","X")</f>
        <v>X</v>
      </c>
    </row>
    <row r="369" spans="1:7" x14ac:dyDescent="0.25">
      <c r="A369" s="38">
        <v>637</v>
      </c>
      <c r="B369">
        <v>367</v>
      </c>
      <c r="C369">
        <v>57</v>
      </c>
      <c r="D369" t="s">
        <v>1120</v>
      </c>
      <c r="E369" t="s">
        <v>488</v>
      </c>
      <c r="F369" t="s">
        <v>3821</v>
      </c>
      <c r="G369" t="str">
        <f>IF(ISNA(MATCH(A369,'ESO zone constants'!$A$2:$A$9998,0)),"","X")</f>
        <v>X</v>
      </c>
    </row>
    <row r="370" spans="1:7" x14ac:dyDescent="0.25">
      <c r="A370" s="38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3822</v>
      </c>
      <c r="G370" t="str">
        <f>IF(ISNA(MATCH(A370,'ESO zone constants'!$A$2:$A$9998,0)),"","X")</f>
        <v>X</v>
      </c>
    </row>
    <row r="371" spans="1:7" x14ac:dyDescent="0.25">
      <c r="A371" s="38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3823</v>
      </c>
      <c r="G371" t="str">
        <f>IF(ISNA(MATCH(A371,'ESO zone constants'!$A$2:$A$9998,0)),"","X")</f>
        <v>X</v>
      </c>
    </row>
    <row r="372" spans="1:7" x14ac:dyDescent="0.25">
      <c r="A372" s="38">
        <v>640</v>
      </c>
      <c r="B372">
        <v>370</v>
      </c>
      <c r="C372">
        <v>19</v>
      </c>
      <c r="D372" t="s">
        <v>1123</v>
      </c>
      <c r="E372" t="s">
        <v>491</v>
      </c>
      <c r="F372" t="s">
        <v>3824</v>
      </c>
      <c r="G372" t="str">
        <f>IF(ISNA(MATCH(A372,'ESO zone constants'!$A$2:$A$9998,0)),"","X")</f>
        <v>X</v>
      </c>
    </row>
    <row r="373" spans="1:7" x14ac:dyDescent="0.25">
      <c r="A373" s="38">
        <v>641</v>
      </c>
      <c r="B373">
        <v>371</v>
      </c>
      <c r="C373">
        <v>3</v>
      </c>
      <c r="D373" t="s">
        <v>1124</v>
      </c>
      <c r="E373" t="s">
        <v>492</v>
      </c>
      <c r="F373" t="s">
        <v>3825</v>
      </c>
      <c r="G373" t="str">
        <f>IF(ISNA(MATCH(A373,'ESO zone constants'!$A$2:$A$9998,0)),"","X")</f>
        <v>X</v>
      </c>
    </row>
    <row r="374" spans="1:7" x14ac:dyDescent="0.25">
      <c r="A374" s="38">
        <v>642</v>
      </c>
      <c r="B374">
        <v>372</v>
      </c>
      <c r="C374">
        <v>642</v>
      </c>
      <c r="D374" t="s">
        <v>851</v>
      </c>
      <c r="E374" t="s">
        <v>183</v>
      </c>
      <c r="F374" t="s">
        <v>3555</v>
      </c>
      <c r="G374" t="str">
        <f>IF(ISNA(MATCH(A374,'ESO zone constants'!$A$2:$A$9998,0)),"","X")</f>
        <v>X</v>
      </c>
    </row>
    <row r="375" spans="1:7" x14ac:dyDescent="0.25">
      <c r="A375" s="38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3826</v>
      </c>
      <c r="G375" t="str">
        <f>IF(ISNA(MATCH(A375,'ESO zone constants'!$A$2:$A$9998,0)),"","X")</f>
        <v>X</v>
      </c>
    </row>
    <row r="376" spans="1:7" x14ac:dyDescent="0.25">
      <c r="A376" s="38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3827</v>
      </c>
      <c r="G376" t="str">
        <f>IF(ISNA(MATCH(A376,'ESO zone constants'!$A$2:$A$9998,0)),"","X")</f>
        <v>X</v>
      </c>
    </row>
    <row r="377" spans="1:7" x14ac:dyDescent="0.25">
      <c r="A377" s="38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3828</v>
      </c>
      <c r="G377" t="str">
        <f>IF(ISNA(MATCH(A377,'ESO zone constants'!$A$2:$A$9998,0)),"","X")</f>
        <v>X</v>
      </c>
    </row>
    <row r="378" spans="1:7" x14ac:dyDescent="0.25">
      <c r="A378" s="38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3053</v>
      </c>
      <c r="G378" t="str">
        <f>IF(ISNA(MATCH(A378,'ESO zone constants'!$A$2:$A$9998,0)),"","X")</f>
        <v>X</v>
      </c>
    </row>
    <row r="379" spans="1:7" x14ac:dyDescent="0.25">
      <c r="A379" s="38">
        <v>678</v>
      </c>
      <c r="B379">
        <v>377</v>
      </c>
      <c r="C379">
        <v>584</v>
      </c>
      <c r="D379" t="s">
        <v>1129</v>
      </c>
      <c r="E379" t="s">
        <v>52</v>
      </c>
      <c r="F379" t="s">
        <v>3829</v>
      </c>
      <c r="G379" t="str">
        <f>IF(ISNA(MATCH(A379,'ESO zone constants'!$A$2:$A$9998,0)),"","X")</f>
        <v>X</v>
      </c>
    </row>
    <row r="380" spans="1:7" x14ac:dyDescent="0.25">
      <c r="A380" s="38">
        <v>681</v>
      </c>
      <c r="B380">
        <v>378</v>
      </c>
      <c r="C380">
        <v>108</v>
      </c>
      <c r="D380" t="s">
        <v>1130</v>
      </c>
      <c r="E380" t="s">
        <v>71</v>
      </c>
      <c r="F380" t="s">
        <v>3830</v>
      </c>
      <c r="G380" t="str">
        <f>IF(ISNA(MATCH(A380,'ESO zone constants'!$A$2:$A$9998,0)),"","X")</f>
        <v>X</v>
      </c>
    </row>
    <row r="381" spans="1:7" x14ac:dyDescent="0.25">
      <c r="A381" s="38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38">
        <v>688</v>
      </c>
      <c r="B382">
        <v>380</v>
      </c>
      <c r="C382">
        <v>584</v>
      </c>
      <c r="D382" t="s">
        <v>1131</v>
      </c>
      <c r="E382" t="s">
        <v>54</v>
      </c>
      <c r="F382" t="s">
        <v>3831</v>
      </c>
      <c r="G382" t="str">
        <f>IF(ISNA(MATCH(A382,'ESO zone constants'!$A$2:$A$9998,0)),"","X")</f>
        <v>X</v>
      </c>
    </row>
    <row r="383" spans="1:7" x14ac:dyDescent="0.25">
      <c r="A383" s="38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3832</v>
      </c>
      <c r="G383" t="str">
        <f>IF(ISNA(MATCH(A383,'ESO zone constants'!$A$2:$A$9998,0)),"","X")</f>
        <v>X</v>
      </c>
    </row>
    <row r="384" spans="1:7" x14ac:dyDescent="0.25">
      <c r="A384" s="38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3833</v>
      </c>
      <c r="G384" t="str">
        <f>IF(ISNA(MATCH(A384,'ESO zone constants'!$A$2:$A$9998,0)),"","X")</f>
        <v>X</v>
      </c>
    </row>
    <row r="385" spans="1:7" x14ac:dyDescent="0.25">
      <c r="A385" s="38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3834</v>
      </c>
      <c r="G385" t="str">
        <f>IF(ISNA(MATCH(A385,'ESO zone constants'!$A$2:$A$9998,0)),"","X")</f>
        <v>X</v>
      </c>
    </row>
    <row r="386" spans="1:7" x14ac:dyDescent="0.25">
      <c r="A386" s="38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3835</v>
      </c>
      <c r="G386" t="str">
        <f>IF(ISNA(MATCH(A386,'ESO zone constants'!$A$2:$A$9998,0)),"","X")</f>
        <v>X</v>
      </c>
    </row>
    <row r="387" spans="1:7" x14ac:dyDescent="0.25">
      <c r="A387" s="38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3836</v>
      </c>
      <c r="G387" t="str">
        <f>IF(ISNA(MATCH(A387,'ESO zone constants'!$A$2:$A$9998,0)),"","X")</f>
        <v>X</v>
      </c>
    </row>
    <row r="388" spans="1:7" x14ac:dyDescent="0.25">
      <c r="A388" s="38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3837</v>
      </c>
      <c r="G388" t="str">
        <f>IF(ISNA(MATCH(A388,'ESO zone constants'!$A$2:$A$9998,0)),"","X")</f>
        <v>X</v>
      </c>
    </row>
    <row r="389" spans="1:7" x14ac:dyDescent="0.25">
      <c r="A389" s="38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38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3838</v>
      </c>
      <c r="G390" t="str">
        <f>IF(ISNA(MATCH(A390,'ESO zone constants'!$A$2:$A$9998,0)),"","X")</f>
        <v>X</v>
      </c>
    </row>
    <row r="391" spans="1:7" x14ac:dyDescent="0.25">
      <c r="A391" s="38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3839</v>
      </c>
      <c r="G391" t="str">
        <f>IF(ISNA(MATCH(A391,'ESO zone constants'!$A$2:$A$9998,0)),"","X")</f>
        <v>X</v>
      </c>
    </row>
    <row r="392" spans="1:7" x14ac:dyDescent="0.25">
      <c r="A392" s="38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3840</v>
      </c>
      <c r="G392" t="str">
        <f>IF(ISNA(MATCH(A392,'ESO zone constants'!$A$2:$A$9998,0)),"","X")</f>
        <v>X</v>
      </c>
    </row>
    <row r="393" spans="1:7" x14ac:dyDescent="0.25">
      <c r="A393" s="38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3841</v>
      </c>
      <c r="G393" t="str">
        <f>IF(ISNA(MATCH(A393,'ESO zone constants'!$A$2:$A$9998,0)),"","X")</f>
        <v>X</v>
      </c>
    </row>
    <row r="394" spans="1:7" x14ac:dyDescent="0.25">
      <c r="A394" s="38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3842</v>
      </c>
      <c r="G394" t="str">
        <f>IF(ISNA(MATCH(A394,'ESO zone constants'!$A$2:$A$9998,0)),"","X")</f>
        <v>X</v>
      </c>
    </row>
    <row r="395" spans="1:7" x14ac:dyDescent="0.25">
      <c r="A395" s="38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3843</v>
      </c>
      <c r="G395" t="str">
        <f>IF(ISNA(MATCH(A395,'ESO zone constants'!$A$2:$A$9998,0)),"","X")</f>
        <v>X</v>
      </c>
    </row>
    <row r="396" spans="1:7" x14ac:dyDescent="0.25">
      <c r="A396" s="38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3844</v>
      </c>
      <c r="G396" t="str">
        <f>IF(ISNA(MATCH(A396,'ESO zone constants'!$A$2:$A$9998,0)),"","X")</f>
        <v>X</v>
      </c>
    </row>
    <row r="397" spans="1:7" x14ac:dyDescent="0.25">
      <c r="A397" s="38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38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3845</v>
      </c>
      <c r="G398" t="str">
        <f>IF(ISNA(MATCH(A398,'ESO zone constants'!$A$2:$A$9998,0)),"","X")</f>
        <v>X</v>
      </c>
    </row>
    <row r="399" spans="1:7" x14ac:dyDescent="0.25">
      <c r="A399" s="38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3846</v>
      </c>
      <c r="G399" t="str">
        <f>IF(ISNA(MATCH(A399,'ESO zone constants'!$A$2:$A$9998,0)),"","X")</f>
        <v>X</v>
      </c>
    </row>
    <row r="400" spans="1:7" x14ac:dyDescent="0.25">
      <c r="A400" s="38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3847</v>
      </c>
      <c r="G400" t="str">
        <f>IF(ISNA(MATCH(A400,'ESO zone constants'!$A$2:$A$9998,0)),"","X")</f>
        <v>X</v>
      </c>
    </row>
    <row r="401" spans="1:7" x14ac:dyDescent="0.25">
      <c r="A401" s="38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3848</v>
      </c>
      <c r="G401" t="str">
        <f>IF(ISNA(MATCH(A401,'ESO zone constants'!$A$2:$A$9998,0)),"","X")</f>
        <v>X</v>
      </c>
    </row>
    <row r="402" spans="1:7" x14ac:dyDescent="0.25">
      <c r="A402" s="38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3849</v>
      </c>
      <c r="G402" t="str">
        <f>IF(ISNA(MATCH(A402,'ESO zone constants'!$A$2:$A$9998,0)),"","X")</f>
        <v>X</v>
      </c>
    </row>
    <row r="403" spans="1:7" x14ac:dyDescent="0.25">
      <c r="A403" s="38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3850</v>
      </c>
      <c r="G403" t="str">
        <f>IF(ISNA(MATCH(A403,'ESO zone constants'!$A$2:$A$9998,0)),"","X")</f>
        <v>X</v>
      </c>
    </row>
    <row r="404" spans="1:7" x14ac:dyDescent="0.25">
      <c r="A404" s="38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3851</v>
      </c>
      <c r="G404" t="str">
        <f>IF(ISNA(MATCH(A404,'ESO zone constants'!$A$2:$A$9998,0)),"","X")</f>
        <v>X</v>
      </c>
    </row>
    <row r="405" spans="1:7" x14ac:dyDescent="0.25">
      <c r="A405" s="38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3852</v>
      </c>
      <c r="G405" t="str">
        <f>IF(ISNA(MATCH(A405,'ESO zone constants'!$A$2:$A$9998,0)),"","X")</f>
        <v>X</v>
      </c>
    </row>
    <row r="406" spans="1:7" x14ac:dyDescent="0.25">
      <c r="A406" s="38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3802</v>
      </c>
      <c r="G406" t="str">
        <f>IF(ISNA(MATCH(A406,'ESO zone constants'!$A$2:$A$9998,0)),"","X")</f>
        <v>X</v>
      </c>
    </row>
    <row r="407" spans="1:7" x14ac:dyDescent="0.25">
      <c r="A407" s="38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3853</v>
      </c>
      <c r="G407" t="str">
        <f>IF(ISNA(MATCH(A407,'ESO zone constants'!$A$2:$A$9998,0)),"","X")</f>
        <v>X</v>
      </c>
    </row>
    <row r="408" spans="1:7" x14ac:dyDescent="0.25">
      <c r="A408" s="38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3854</v>
      </c>
      <c r="G408" t="str">
        <f>IF(ISNA(MATCH(A408,'ESO zone constants'!$A$2:$A$9998,0)),"","X")</f>
        <v>X</v>
      </c>
    </row>
    <row r="409" spans="1:7" x14ac:dyDescent="0.25">
      <c r="A409" s="38">
        <v>726</v>
      </c>
      <c r="B409">
        <v>407</v>
      </c>
      <c r="C409">
        <v>726</v>
      </c>
      <c r="D409" t="s">
        <v>1155</v>
      </c>
      <c r="E409" t="s">
        <v>80</v>
      </c>
      <c r="F409" t="s">
        <v>2841</v>
      </c>
      <c r="G409" t="str">
        <f>IF(ISNA(MATCH(A409,'ESO zone constants'!$A$2:$A$9998,0)),"","X")</f>
        <v>X</v>
      </c>
    </row>
    <row r="410" spans="1:7" x14ac:dyDescent="0.25">
      <c r="A410" s="38">
        <v>745</v>
      </c>
      <c r="B410">
        <v>408</v>
      </c>
      <c r="C410">
        <v>41</v>
      </c>
      <c r="D410" t="s">
        <v>1156</v>
      </c>
      <c r="E410" t="s">
        <v>523</v>
      </c>
      <c r="F410" t="s">
        <v>3855</v>
      </c>
      <c r="G410" t="str">
        <f>IF(ISNA(MATCH(A410,'ESO zone constants'!$A$2:$A$9998,0)),"","X")</f>
        <v>X</v>
      </c>
    </row>
    <row r="411" spans="1:7" x14ac:dyDescent="0.25">
      <c r="A411" s="38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3856</v>
      </c>
      <c r="G411" t="str">
        <f>IF(ISNA(MATCH(A411,'ESO zone constants'!$A$2:$A$9998,0)),"","X")</f>
        <v>X</v>
      </c>
    </row>
    <row r="412" spans="1:7" x14ac:dyDescent="0.25">
      <c r="A412" s="38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3857</v>
      </c>
      <c r="G412" t="str">
        <f>IF(ISNA(MATCH(A412,'ESO zone constants'!$A$2:$A$9998,0)),"","X")</f>
        <v>X</v>
      </c>
    </row>
    <row r="413" spans="1:7" x14ac:dyDescent="0.25">
      <c r="A413" s="38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3858</v>
      </c>
      <c r="G413" t="str">
        <f>IF(ISNA(MATCH(A413,'ESO zone constants'!$A$2:$A$9998,0)),"","X")</f>
        <v>X</v>
      </c>
    </row>
    <row r="414" spans="1:7" x14ac:dyDescent="0.25">
      <c r="A414" s="38">
        <v>749</v>
      </c>
      <c r="B414">
        <v>412</v>
      </c>
      <c r="C414">
        <v>58</v>
      </c>
      <c r="D414" t="s">
        <v>1160</v>
      </c>
      <c r="E414" t="s">
        <v>527</v>
      </c>
      <c r="F414" t="s">
        <v>3859</v>
      </c>
      <c r="G414" t="str">
        <f>IF(ISNA(MATCH(A414,'ESO zone constants'!$A$2:$A$9998,0)),"","X")</f>
        <v>X</v>
      </c>
    </row>
    <row r="415" spans="1:7" x14ac:dyDescent="0.25">
      <c r="A415" s="38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3860</v>
      </c>
      <c r="G415" t="str">
        <f>IF(ISNA(MATCH(A415,'ESO zone constants'!$A$2:$A$9998,0)),"","X")</f>
        <v>X</v>
      </c>
    </row>
    <row r="416" spans="1:7" x14ac:dyDescent="0.25">
      <c r="A416" s="38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3861</v>
      </c>
      <c r="G416" t="str">
        <f>IF(ISNA(MATCH(A416,'ESO zone constants'!$A$2:$A$9998,0)),"","X")</f>
        <v>X</v>
      </c>
    </row>
    <row r="417" spans="1:7" x14ac:dyDescent="0.25">
      <c r="A417" s="38">
        <v>752</v>
      </c>
      <c r="B417">
        <v>415</v>
      </c>
      <c r="C417">
        <v>19</v>
      </c>
      <c r="D417" t="s">
        <v>1163</v>
      </c>
      <c r="E417" t="s">
        <v>530</v>
      </c>
      <c r="F417" t="s">
        <v>3862</v>
      </c>
      <c r="G417" t="str">
        <f>IF(ISNA(MATCH(A417,'ESO zone constants'!$A$2:$A$9998,0)),"","X")</f>
        <v>X</v>
      </c>
    </row>
    <row r="418" spans="1:7" x14ac:dyDescent="0.25">
      <c r="A418" s="38">
        <v>753</v>
      </c>
      <c r="B418">
        <v>416</v>
      </c>
      <c r="C418">
        <v>3</v>
      </c>
      <c r="D418" t="s">
        <v>1164</v>
      </c>
      <c r="E418" t="s">
        <v>531</v>
      </c>
      <c r="F418" t="s">
        <v>3863</v>
      </c>
      <c r="G418" t="str">
        <f>IF(ISNA(MATCH(A418,'ESO zone constants'!$A$2:$A$9998,0)),"","X")</f>
        <v>X</v>
      </c>
    </row>
    <row r="419" spans="1:7" x14ac:dyDescent="0.25">
      <c r="A419" s="38">
        <v>754</v>
      </c>
      <c r="B419">
        <v>417</v>
      </c>
      <c r="C419">
        <v>92</v>
      </c>
      <c r="D419" t="s">
        <v>1165</v>
      </c>
      <c r="E419" t="s">
        <v>532</v>
      </c>
      <c r="F419" t="s">
        <v>3864</v>
      </c>
      <c r="G419" t="str">
        <f>IF(ISNA(MATCH(A419,'ESO zone constants'!$A$2:$A$9998,0)),"","X")</f>
        <v>X</v>
      </c>
    </row>
    <row r="420" spans="1:7" x14ac:dyDescent="0.25">
      <c r="A420" s="38">
        <v>755</v>
      </c>
      <c r="B420">
        <v>418</v>
      </c>
      <c r="C420">
        <v>20</v>
      </c>
      <c r="D420" t="s">
        <v>1166</v>
      </c>
      <c r="E420" t="s">
        <v>533</v>
      </c>
      <c r="F420" t="s">
        <v>3865</v>
      </c>
      <c r="G420" t="str">
        <f>IF(ISNA(MATCH(A420,'ESO zone constants'!$A$2:$A$9998,0)),"","X")</f>
        <v>X</v>
      </c>
    </row>
    <row r="421" spans="1:7" x14ac:dyDescent="0.25">
      <c r="A421" s="38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3866</v>
      </c>
      <c r="G421" t="str">
        <f>IF(ISNA(MATCH(A421,'ESO zone constants'!$A$2:$A$9998,0)),"","X")</f>
        <v>X</v>
      </c>
    </row>
    <row r="422" spans="1:7" x14ac:dyDescent="0.25">
      <c r="A422" s="38">
        <v>757</v>
      </c>
      <c r="B422">
        <v>420</v>
      </c>
      <c r="C422">
        <v>41</v>
      </c>
      <c r="D422" t="s">
        <v>1168</v>
      </c>
      <c r="E422" t="s">
        <v>535</v>
      </c>
      <c r="F422" t="s">
        <v>3867</v>
      </c>
      <c r="G422" t="str">
        <f>IF(ISNA(MATCH(A422,'ESO zone constants'!$A$2:$A$9998,0)),"","X")</f>
        <v>X</v>
      </c>
    </row>
    <row r="423" spans="1:7" x14ac:dyDescent="0.25">
      <c r="A423" s="38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3868</v>
      </c>
      <c r="G423" t="str">
        <f>IF(ISNA(MATCH(A423,'ESO zone constants'!$A$2:$A$9998,0)),"","X")</f>
        <v>X</v>
      </c>
    </row>
    <row r="424" spans="1:7" x14ac:dyDescent="0.25">
      <c r="A424" s="38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3869</v>
      </c>
      <c r="G424" t="str">
        <f>IF(ISNA(MATCH(A424,'ESO zone constants'!$A$2:$A$9998,0)),"","X")</f>
        <v>X</v>
      </c>
    </row>
    <row r="425" spans="1:7" x14ac:dyDescent="0.25">
      <c r="A425" s="38">
        <v>760</v>
      </c>
      <c r="B425">
        <v>423</v>
      </c>
      <c r="C425">
        <v>57</v>
      </c>
      <c r="D425" t="s">
        <v>1171</v>
      </c>
      <c r="E425" t="s">
        <v>538</v>
      </c>
      <c r="F425" t="s">
        <v>3870</v>
      </c>
      <c r="G425" t="str">
        <f>IF(ISNA(MATCH(A425,'ESO zone constants'!$A$2:$A$9998,0)),"","X")</f>
        <v>X</v>
      </c>
    </row>
    <row r="426" spans="1:7" x14ac:dyDescent="0.25">
      <c r="A426" s="38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3871</v>
      </c>
      <c r="G426" t="str">
        <f>IF(ISNA(MATCH(A426,'ESO zone constants'!$A$2:$A$9998,0)),"","X")</f>
        <v>X</v>
      </c>
    </row>
    <row r="427" spans="1:7" x14ac:dyDescent="0.25">
      <c r="A427" s="38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3872</v>
      </c>
      <c r="G427" t="str">
        <f>IF(ISNA(MATCH(A427,'ESO zone constants'!$A$2:$A$9998,0)),"","X")</f>
        <v>X</v>
      </c>
    </row>
    <row r="428" spans="1:7" x14ac:dyDescent="0.25">
      <c r="A428" s="38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3873</v>
      </c>
      <c r="G428" t="str">
        <f>IF(ISNA(MATCH(A428,'ESO zone constants'!$A$2:$A$9998,0)),"","X")</f>
        <v>X</v>
      </c>
    </row>
    <row r="429" spans="1:7" x14ac:dyDescent="0.25">
      <c r="A429" s="38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3874</v>
      </c>
      <c r="G429" t="str">
        <f>IF(ISNA(MATCH(A429,'ESO zone constants'!$A$2:$A$9998,0)),"","X")</f>
        <v>X</v>
      </c>
    </row>
    <row r="430" spans="1:7" x14ac:dyDescent="0.25">
      <c r="A430" s="38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3875</v>
      </c>
      <c r="G430" t="str">
        <f>IF(ISNA(MATCH(A430,'ESO zone constants'!$A$2:$A$9998,0)),"","X")</f>
        <v>X</v>
      </c>
    </row>
    <row r="431" spans="1:7" x14ac:dyDescent="0.25">
      <c r="A431" s="38">
        <v>767</v>
      </c>
      <c r="B431">
        <v>429</v>
      </c>
      <c r="C431">
        <v>816</v>
      </c>
      <c r="D431" t="s">
        <v>1177</v>
      </c>
      <c r="E431" t="s">
        <v>544</v>
      </c>
      <c r="F431" t="s">
        <v>3876</v>
      </c>
      <c r="G431" t="str">
        <f>IF(ISNA(MATCH(A431,'ESO zone constants'!$A$2:$A$9998,0)),"","X")</f>
        <v>X</v>
      </c>
    </row>
    <row r="432" spans="1:7" x14ac:dyDescent="0.25">
      <c r="A432" s="38">
        <v>769</v>
      </c>
      <c r="B432">
        <v>430</v>
      </c>
      <c r="C432">
        <v>823</v>
      </c>
      <c r="D432" t="s">
        <v>1178</v>
      </c>
      <c r="E432" t="s">
        <v>545</v>
      </c>
      <c r="F432" t="s">
        <v>3877</v>
      </c>
      <c r="G432" t="str">
        <f>IF(ISNA(MATCH(A432,'ESO zone constants'!$A$2:$A$9998,0)),"","X")</f>
        <v>X</v>
      </c>
    </row>
    <row r="433" spans="1:7" x14ac:dyDescent="0.25">
      <c r="A433" s="38">
        <v>770</v>
      </c>
      <c r="B433">
        <v>431</v>
      </c>
      <c r="C433">
        <v>816</v>
      </c>
      <c r="D433" t="s">
        <v>1179</v>
      </c>
      <c r="E433" t="s">
        <v>546</v>
      </c>
      <c r="F433" t="s">
        <v>3878</v>
      </c>
      <c r="G433" t="str">
        <f>IF(ISNA(MATCH(A433,'ESO zone constants'!$A$2:$A$9998,0)),"","X")</f>
        <v>X</v>
      </c>
    </row>
    <row r="434" spans="1:7" x14ac:dyDescent="0.25">
      <c r="A434" s="38">
        <v>771</v>
      </c>
      <c r="B434">
        <v>432</v>
      </c>
      <c r="C434">
        <v>816</v>
      </c>
      <c r="D434" t="s">
        <v>1180</v>
      </c>
      <c r="E434" t="s">
        <v>547</v>
      </c>
      <c r="F434" t="s">
        <v>3879</v>
      </c>
      <c r="G434" t="str">
        <f>IF(ISNA(MATCH(A434,'ESO zone constants'!$A$2:$A$9998,0)),"","X")</f>
        <v>X</v>
      </c>
    </row>
    <row r="435" spans="1:7" x14ac:dyDescent="0.25">
      <c r="A435" s="38">
        <v>773</v>
      </c>
      <c r="B435">
        <v>433</v>
      </c>
      <c r="C435">
        <v>117</v>
      </c>
      <c r="D435" t="s">
        <v>1181</v>
      </c>
      <c r="E435" t="s">
        <v>548</v>
      </c>
      <c r="F435" t="s">
        <v>3880</v>
      </c>
      <c r="G435" t="str">
        <f>IF(ISNA(MATCH(A435,'ESO zone constants'!$A$2:$A$9998,0)),"","X")</f>
        <v>X</v>
      </c>
    </row>
    <row r="436" spans="1:7" x14ac:dyDescent="0.25">
      <c r="A436" s="38">
        <v>774</v>
      </c>
      <c r="B436">
        <v>434</v>
      </c>
      <c r="C436">
        <v>1086</v>
      </c>
      <c r="D436" t="s">
        <v>4010</v>
      </c>
      <c r="E436" t="s">
        <v>4183</v>
      </c>
      <c r="F436" t="s">
        <v>4154</v>
      </c>
      <c r="G436" t="str">
        <f>IF(ISNA(MATCH(A436,'ESO zone constants'!$A$2:$A$9998,0)),"","X")</f>
        <v>X</v>
      </c>
    </row>
    <row r="437" spans="1:7" x14ac:dyDescent="0.25">
      <c r="A437" s="38">
        <v>780</v>
      </c>
      <c r="B437">
        <v>435</v>
      </c>
      <c r="C437">
        <v>684</v>
      </c>
      <c r="D437" t="s">
        <v>1182</v>
      </c>
      <c r="E437" t="s">
        <v>549</v>
      </c>
      <c r="F437" t="s">
        <v>3881</v>
      </c>
      <c r="G437" t="str">
        <f>IF(ISNA(MATCH(A437,'ESO zone constants'!$A$2:$A$9998,0)),"","X")</f>
        <v>X</v>
      </c>
    </row>
    <row r="438" spans="1:7" x14ac:dyDescent="0.25">
      <c r="A438" s="38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3805</v>
      </c>
      <c r="G438" t="str">
        <f>IF(ISNA(MATCH(A438,'ESO zone constants'!$A$2:$A$9998,0)),"","X")</f>
        <v>X</v>
      </c>
    </row>
    <row r="439" spans="1:7" x14ac:dyDescent="0.25">
      <c r="A439" s="38">
        <v>810</v>
      </c>
      <c r="B439">
        <v>437</v>
      </c>
      <c r="C439">
        <v>381</v>
      </c>
      <c r="D439" t="s">
        <v>1183</v>
      </c>
      <c r="E439" t="s">
        <v>550</v>
      </c>
      <c r="F439" t="s">
        <v>3882</v>
      </c>
      <c r="G439" t="str">
        <f>IF(ISNA(MATCH(A439,'ESO zone constants'!$A$2:$A$9998,0)),"","X")</f>
        <v>X</v>
      </c>
    </row>
    <row r="440" spans="1:7" x14ac:dyDescent="0.25">
      <c r="A440" s="38">
        <v>811</v>
      </c>
      <c r="B440">
        <v>438</v>
      </c>
      <c r="C440">
        <v>535</v>
      </c>
      <c r="D440" t="s">
        <v>1071</v>
      </c>
      <c r="E440" t="s">
        <v>551</v>
      </c>
      <c r="F440" t="s">
        <v>3883</v>
      </c>
      <c r="G440" t="str">
        <f>IF(ISNA(MATCH(A440,'ESO zone constants'!$A$2:$A$9998,0)),"","X")</f>
        <v>X</v>
      </c>
    </row>
    <row r="441" spans="1:7" x14ac:dyDescent="0.25">
      <c r="A441" s="38">
        <v>814</v>
      </c>
      <c r="B441">
        <v>439</v>
      </c>
      <c r="C441">
        <v>684</v>
      </c>
      <c r="D441" t="s">
        <v>1184</v>
      </c>
      <c r="E441" t="s">
        <v>552</v>
      </c>
      <c r="F441" t="s">
        <v>3884</v>
      </c>
      <c r="G441" t="str">
        <f>IF(ISNA(MATCH(A441,'ESO zone constants'!$A$2:$A$9998,0)),"","X")</f>
        <v>X</v>
      </c>
    </row>
    <row r="442" spans="1:7" x14ac:dyDescent="0.25">
      <c r="A442" s="38">
        <v>815</v>
      </c>
      <c r="B442">
        <v>440</v>
      </c>
      <c r="C442">
        <v>684</v>
      </c>
      <c r="D442" t="s">
        <v>1185</v>
      </c>
      <c r="E442" t="s">
        <v>553</v>
      </c>
      <c r="F442" t="s">
        <v>3885</v>
      </c>
      <c r="G442" t="str">
        <f>IF(ISNA(MATCH(A442,'ESO zone constants'!$A$2:$A$9998,0)),"","X")</f>
        <v>X</v>
      </c>
    </row>
    <row r="443" spans="1:7" x14ac:dyDescent="0.25">
      <c r="A443" s="38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2836</v>
      </c>
      <c r="G443" t="str">
        <f>IF(ISNA(MATCH(A443,'ESO zone constants'!$A$2:$A$9998,0)),"","X")</f>
        <v>X</v>
      </c>
    </row>
    <row r="444" spans="1:7" x14ac:dyDescent="0.25">
      <c r="A444" s="38">
        <v>817</v>
      </c>
      <c r="B444">
        <v>442</v>
      </c>
      <c r="C444">
        <v>816</v>
      </c>
      <c r="D444" t="s">
        <v>1187</v>
      </c>
      <c r="E444" t="s">
        <v>555</v>
      </c>
      <c r="F444" t="s">
        <v>3886</v>
      </c>
      <c r="G444" t="str">
        <f>IF(ISNA(MATCH(A444,'ESO zone constants'!$A$2:$A$9998,0)),"","X")</f>
        <v>X</v>
      </c>
    </row>
    <row r="445" spans="1:7" x14ac:dyDescent="0.25">
      <c r="A445" s="38">
        <v>818</v>
      </c>
      <c r="B445">
        <v>443</v>
      </c>
      <c r="C445">
        <v>816</v>
      </c>
      <c r="D445" t="s">
        <v>1188</v>
      </c>
      <c r="E445" t="s">
        <v>556</v>
      </c>
      <c r="F445" t="s">
        <v>3887</v>
      </c>
      <c r="G445" t="str">
        <f>IF(ISNA(MATCH(A445,'ESO zone constants'!$A$2:$A$9998,0)),"","X")</f>
        <v>X</v>
      </c>
    </row>
    <row r="446" spans="1:7" x14ac:dyDescent="0.25">
      <c r="A446" s="38">
        <v>819</v>
      </c>
      <c r="B446">
        <v>444</v>
      </c>
      <c r="C446">
        <v>816</v>
      </c>
      <c r="D446" t="s">
        <v>1189</v>
      </c>
      <c r="E446" t="s">
        <v>557</v>
      </c>
      <c r="F446" t="s">
        <v>3888</v>
      </c>
      <c r="G446" t="str">
        <f>IF(ISNA(MATCH(A446,'ESO zone constants'!$A$2:$A$9998,0)),"","X")</f>
        <v>X</v>
      </c>
    </row>
    <row r="447" spans="1:7" x14ac:dyDescent="0.25">
      <c r="A447" s="38">
        <v>820</v>
      </c>
      <c r="B447">
        <v>445</v>
      </c>
      <c r="C447">
        <v>816</v>
      </c>
      <c r="D447" t="s">
        <v>1190</v>
      </c>
      <c r="E447" t="s">
        <v>558</v>
      </c>
      <c r="F447" t="s">
        <v>3889</v>
      </c>
      <c r="G447" t="str">
        <f>IF(ISNA(MATCH(A447,'ESO zone constants'!$A$2:$A$9998,0)),"","X")</f>
        <v>X</v>
      </c>
    </row>
    <row r="448" spans="1:7" x14ac:dyDescent="0.25">
      <c r="A448" s="38">
        <v>821</v>
      </c>
      <c r="B448">
        <v>446</v>
      </c>
      <c r="C448">
        <v>816</v>
      </c>
      <c r="D448" t="s">
        <v>1191</v>
      </c>
      <c r="E448" t="s">
        <v>559</v>
      </c>
      <c r="F448" t="s">
        <v>3890</v>
      </c>
      <c r="G448" t="str">
        <f>IF(ISNA(MATCH(A448,'ESO zone constants'!$A$2:$A$9998,0)),"","X")</f>
        <v>X</v>
      </c>
    </row>
    <row r="449" spans="1:7" x14ac:dyDescent="0.25">
      <c r="A449" s="38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2837</v>
      </c>
      <c r="G449" t="str">
        <f>IF(ISNA(MATCH(A449,'ESO zone constants'!$A$2:$A$9998,0)),"","X")</f>
        <v>X</v>
      </c>
    </row>
    <row r="450" spans="1:7" x14ac:dyDescent="0.25">
      <c r="A450" s="38">
        <v>824</v>
      </c>
      <c r="B450">
        <v>448</v>
      </c>
      <c r="C450">
        <v>823</v>
      </c>
      <c r="D450" t="s">
        <v>1193</v>
      </c>
      <c r="E450" t="s">
        <v>561</v>
      </c>
      <c r="F450" t="s">
        <v>3891</v>
      </c>
      <c r="G450" t="str">
        <f>IF(ISNA(MATCH(A450,'ESO zone constants'!$A$2:$A$9998,0)),"","X")</f>
        <v>X</v>
      </c>
    </row>
    <row r="451" spans="1:7" x14ac:dyDescent="0.25">
      <c r="A451" s="38">
        <v>825</v>
      </c>
      <c r="B451">
        <v>449</v>
      </c>
      <c r="C451">
        <v>823</v>
      </c>
      <c r="D451" t="s">
        <v>562</v>
      </c>
      <c r="E451" t="s">
        <v>562</v>
      </c>
      <c r="F451" t="s">
        <v>3892</v>
      </c>
      <c r="G451" t="str">
        <f>IF(ISNA(MATCH(A451,'ESO zone constants'!$A$2:$A$9998,0)),"","X")</f>
        <v>X</v>
      </c>
    </row>
    <row r="452" spans="1:7" x14ac:dyDescent="0.25">
      <c r="A452" s="38">
        <v>826</v>
      </c>
      <c r="B452">
        <v>450</v>
      </c>
      <c r="C452">
        <v>823</v>
      </c>
      <c r="D452" t="s">
        <v>1194</v>
      </c>
      <c r="E452" t="s">
        <v>563</v>
      </c>
      <c r="F452" t="s">
        <v>3893</v>
      </c>
      <c r="G452" t="str">
        <f>IF(ISNA(MATCH(A452,'ESO zone constants'!$A$2:$A$9998,0)),"","X")</f>
        <v>X</v>
      </c>
    </row>
    <row r="453" spans="1:7" x14ac:dyDescent="0.25">
      <c r="A453" s="38">
        <v>827</v>
      </c>
      <c r="B453">
        <v>451</v>
      </c>
      <c r="C453">
        <v>823</v>
      </c>
      <c r="D453" t="s">
        <v>1195</v>
      </c>
      <c r="E453" t="s">
        <v>564</v>
      </c>
      <c r="F453" t="s">
        <v>3894</v>
      </c>
      <c r="G453" t="str">
        <f>IF(ISNA(MATCH(A453,'ESO zone constants'!$A$2:$A$9998,0)),"","X")</f>
        <v>X</v>
      </c>
    </row>
    <row r="454" spans="1:7" x14ac:dyDescent="0.25">
      <c r="A454" s="38">
        <v>828</v>
      </c>
      <c r="B454">
        <v>452</v>
      </c>
      <c r="C454">
        <v>823</v>
      </c>
      <c r="D454" t="s">
        <v>1196</v>
      </c>
      <c r="E454" t="s">
        <v>565</v>
      </c>
      <c r="F454" t="s">
        <v>3895</v>
      </c>
      <c r="G454" t="str">
        <f>IF(ISNA(MATCH(A454,'ESO zone constants'!$A$2:$A$9998,0)),"","X")</f>
        <v>X</v>
      </c>
    </row>
    <row r="455" spans="1:7" x14ac:dyDescent="0.25">
      <c r="A455" s="38">
        <v>829</v>
      </c>
      <c r="B455">
        <v>453</v>
      </c>
      <c r="C455">
        <v>823</v>
      </c>
      <c r="D455" t="s">
        <v>1197</v>
      </c>
      <c r="E455" t="s">
        <v>566</v>
      </c>
      <c r="F455" t="s">
        <v>3896</v>
      </c>
      <c r="G455" t="str">
        <f>IF(ISNA(MATCH(A455,'ESO zone constants'!$A$2:$A$9998,0)),"","X")</f>
        <v>X</v>
      </c>
    </row>
    <row r="456" spans="1:7" x14ac:dyDescent="0.25">
      <c r="A456" s="38">
        <v>831</v>
      </c>
      <c r="B456">
        <v>454</v>
      </c>
      <c r="C456">
        <v>823</v>
      </c>
      <c r="D456" t="s">
        <v>1198</v>
      </c>
      <c r="E456" t="s">
        <v>567</v>
      </c>
      <c r="F456" t="s">
        <v>3897</v>
      </c>
      <c r="G456" t="str">
        <f>IF(ISNA(MATCH(A456,'ESO zone constants'!$A$2:$A$9998,0)),"","X")</f>
        <v>X</v>
      </c>
    </row>
    <row r="457" spans="1:7" x14ac:dyDescent="0.25">
      <c r="A457" s="38">
        <v>832</v>
      </c>
      <c r="B457">
        <v>455</v>
      </c>
      <c r="C457">
        <v>823</v>
      </c>
      <c r="D457" t="s">
        <v>1199</v>
      </c>
      <c r="E457" t="s">
        <v>568</v>
      </c>
      <c r="F457" t="s">
        <v>3898</v>
      </c>
      <c r="G457" t="str">
        <f>IF(ISNA(MATCH(A457,'ESO zone constants'!$A$2:$A$9998,0)),"","X")</f>
        <v>X</v>
      </c>
    </row>
    <row r="458" spans="1:7" x14ac:dyDescent="0.25">
      <c r="A458" s="38">
        <v>833</v>
      </c>
      <c r="B458">
        <v>456</v>
      </c>
      <c r="C458">
        <v>823</v>
      </c>
      <c r="D458" t="s">
        <v>1200</v>
      </c>
      <c r="E458" t="s">
        <v>569</v>
      </c>
      <c r="F458" t="s">
        <v>3899</v>
      </c>
      <c r="G458" t="str">
        <f>IF(ISNA(MATCH(A458,'ESO zone constants'!$A$2:$A$9998,0)),"","X")</f>
        <v>X</v>
      </c>
    </row>
    <row r="459" spans="1:7" x14ac:dyDescent="0.25">
      <c r="A459" s="38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3900</v>
      </c>
      <c r="G459" t="str">
        <f>IF(ISNA(MATCH(A459,'ESO zone constants'!$A$2:$A$9998,0)),"","X")</f>
        <v>X</v>
      </c>
    </row>
    <row r="460" spans="1:7" x14ac:dyDescent="0.25">
      <c r="A460" s="38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3901</v>
      </c>
      <c r="G460" t="str">
        <f>IF(ISNA(MATCH(A460,'ESO zone constants'!$A$2:$A$9998,0)),"","X")</f>
        <v>X</v>
      </c>
    </row>
    <row r="461" spans="1:7" x14ac:dyDescent="0.25">
      <c r="A461" s="38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3902</v>
      </c>
      <c r="G461" t="str">
        <f>IF(ISNA(MATCH(A461,'ESO zone constants'!$A$2:$A$9998,0)),"","X")</f>
        <v>X</v>
      </c>
    </row>
    <row r="462" spans="1:7" x14ac:dyDescent="0.25">
      <c r="A462" s="38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3903</v>
      </c>
      <c r="G462" t="str">
        <f>IF(ISNA(MATCH(A462,'ESO zone constants'!$A$2:$A$9998,0)),"","X")</f>
        <v>X</v>
      </c>
    </row>
    <row r="463" spans="1:7" x14ac:dyDescent="0.25">
      <c r="A463" s="38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3904</v>
      </c>
      <c r="G463" t="str">
        <f>IF(ISNA(MATCH(A463,'ESO zone constants'!$A$2:$A$9998,0)),"","X")</f>
        <v>X</v>
      </c>
    </row>
    <row r="464" spans="1:7" x14ac:dyDescent="0.25">
      <c r="A464" s="38">
        <v>843</v>
      </c>
      <c r="B464">
        <v>462</v>
      </c>
      <c r="C464">
        <v>117</v>
      </c>
      <c r="D464" t="s">
        <v>1206</v>
      </c>
      <c r="E464" t="s">
        <v>53</v>
      </c>
      <c r="F464" t="s">
        <v>3905</v>
      </c>
      <c r="G464" t="str">
        <f>IF(ISNA(MATCH(A464,'ESO zone constants'!$A$2:$A$9998,0)),"","X")</f>
        <v>X</v>
      </c>
    </row>
    <row r="465" spans="1:7" x14ac:dyDescent="0.25">
      <c r="A465" s="38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3906</v>
      </c>
      <c r="G465" t="str">
        <f>IF(ISNA(MATCH(A465,'ESO zone constants'!$A$2:$A$9998,0)),"","X")</f>
        <v>X</v>
      </c>
    </row>
    <row r="466" spans="1:7" x14ac:dyDescent="0.25">
      <c r="A466" s="38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3907</v>
      </c>
      <c r="G466" t="str">
        <f>IF(ISNA(MATCH(A466,'ESO zone constants'!$A$2:$A$9998,0)),"","X")</f>
        <v>X</v>
      </c>
    </row>
    <row r="467" spans="1:7" x14ac:dyDescent="0.25">
      <c r="A467" s="38">
        <v>848</v>
      </c>
      <c r="B467">
        <v>465</v>
      </c>
      <c r="C467">
        <v>117</v>
      </c>
      <c r="D467" t="s">
        <v>1209</v>
      </c>
      <c r="E467" t="s">
        <v>72</v>
      </c>
      <c r="F467" t="s">
        <v>3908</v>
      </c>
      <c r="G467" t="str">
        <f>IF(ISNA(MATCH(A467,'ESO zone constants'!$A$2:$A$9998,0)),"","X")</f>
        <v>X</v>
      </c>
    </row>
    <row r="468" spans="1:7" x14ac:dyDescent="0.25">
      <c r="A468" s="3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38">
        <v>852</v>
      </c>
      <c r="B469">
        <v>467</v>
      </c>
      <c r="C469">
        <v>3</v>
      </c>
      <c r="D469" t="s">
        <v>1210</v>
      </c>
      <c r="E469" t="s">
        <v>578</v>
      </c>
      <c r="F469" t="s">
        <v>3096</v>
      </c>
      <c r="G469" t="str">
        <f>IF(ISNA(MATCH(A469,'ESO zone constants'!$A$2:$A$9998,0)),"","X")</f>
        <v>X</v>
      </c>
    </row>
    <row r="470" spans="1:7" x14ac:dyDescent="0.25">
      <c r="A470" s="38">
        <v>853</v>
      </c>
      <c r="B470">
        <v>468</v>
      </c>
      <c r="C470">
        <v>20</v>
      </c>
      <c r="D470" t="s">
        <v>1211</v>
      </c>
      <c r="E470" t="s">
        <v>579</v>
      </c>
      <c r="F470" t="s">
        <v>3105</v>
      </c>
      <c r="G470" t="str">
        <f>IF(ISNA(MATCH(A470,'ESO zone constants'!$A$2:$A$9998,0)),"","X")</f>
        <v>X</v>
      </c>
    </row>
    <row r="471" spans="1:7" x14ac:dyDescent="0.25">
      <c r="A471" s="38">
        <v>854</v>
      </c>
      <c r="B471">
        <v>469</v>
      </c>
      <c r="C471">
        <v>92</v>
      </c>
      <c r="D471" t="s">
        <v>1212</v>
      </c>
      <c r="E471" t="s">
        <v>580</v>
      </c>
      <c r="F471" t="s">
        <v>3487</v>
      </c>
      <c r="G471" t="str">
        <f>IF(ISNA(MATCH(A471,'ESO zone constants'!$A$2:$A$9998,0)),"","X")</f>
        <v>X</v>
      </c>
    </row>
    <row r="472" spans="1:7" x14ac:dyDescent="0.25">
      <c r="A472" s="38">
        <v>855</v>
      </c>
      <c r="B472">
        <v>470</v>
      </c>
      <c r="C472">
        <v>19</v>
      </c>
      <c r="D472" t="s">
        <v>1213</v>
      </c>
      <c r="E472" t="s">
        <v>581</v>
      </c>
      <c r="F472" t="s">
        <v>3101</v>
      </c>
      <c r="G472" t="str">
        <f>IF(ISNA(MATCH(A472,'ESO zone constants'!$A$2:$A$9998,0)),"","X")</f>
        <v>X</v>
      </c>
    </row>
    <row r="473" spans="1:7" x14ac:dyDescent="0.25">
      <c r="A473" s="38">
        <v>856</v>
      </c>
      <c r="B473">
        <v>471</v>
      </c>
      <c r="C473">
        <v>92</v>
      </c>
      <c r="D473" t="s">
        <v>1214</v>
      </c>
      <c r="E473" t="s">
        <v>582</v>
      </c>
      <c r="F473" t="s">
        <v>3486</v>
      </c>
      <c r="G473" t="str">
        <f>IF(ISNA(MATCH(A473,'ESO zone constants'!$A$2:$A$9998,0)),"","X")</f>
        <v>X</v>
      </c>
    </row>
    <row r="474" spans="1:7" x14ac:dyDescent="0.25">
      <c r="A474" s="38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3109</v>
      </c>
      <c r="G474" t="str">
        <f>IF(ISNA(MATCH(A474,'ESO zone constants'!$A$2:$A$9998,0)),"","X")</f>
        <v>X</v>
      </c>
    </row>
    <row r="475" spans="1:7" x14ac:dyDescent="0.25">
      <c r="A475" s="38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3102</v>
      </c>
      <c r="G475" t="str">
        <f>IF(ISNA(MATCH(A475,'ESO zone constants'!$A$2:$A$9998,0)),"","X")</f>
        <v>X</v>
      </c>
    </row>
    <row r="476" spans="1:7" x14ac:dyDescent="0.25">
      <c r="A476" s="38">
        <v>859</v>
      </c>
      <c r="B476">
        <v>474</v>
      </c>
      <c r="C476">
        <v>58</v>
      </c>
      <c r="D476" t="s">
        <v>1217</v>
      </c>
      <c r="E476" t="s">
        <v>585</v>
      </c>
      <c r="F476" t="s">
        <v>3093</v>
      </c>
      <c r="G476" t="str">
        <f>IF(ISNA(MATCH(A476,'ESO zone constants'!$A$2:$A$9998,0)),"","X")</f>
        <v>X</v>
      </c>
    </row>
    <row r="477" spans="1:7" x14ac:dyDescent="0.25">
      <c r="A477" s="38">
        <v>860</v>
      </c>
      <c r="B477">
        <v>475</v>
      </c>
      <c r="C477">
        <v>383</v>
      </c>
      <c r="D477" t="s">
        <v>1218</v>
      </c>
      <c r="E477" t="s">
        <v>586</v>
      </c>
      <c r="F477" t="s">
        <v>3095</v>
      </c>
      <c r="G477" t="str">
        <f>IF(ISNA(MATCH(A477,'ESO zone constants'!$A$2:$A$9998,0)),"","X")</f>
        <v>X</v>
      </c>
    </row>
    <row r="478" spans="1:7" x14ac:dyDescent="0.25">
      <c r="A478" s="38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3104</v>
      </c>
      <c r="G478" t="str">
        <f>IF(ISNA(MATCH(A478,'ESO zone constants'!$A$2:$A$9998,0)),"","X")</f>
        <v>X</v>
      </c>
    </row>
    <row r="479" spans="1:7" x14ac:dyDescent="0.25">
      <c r="A479" s="38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3107</v>
      </c>
      <c r="G479" t="str">
        <f>IF(ISNA(MATCH(A479,'ESO zone constants'!$A$2:$A$9998,0)),"","X")</f>
        <v>X</v>
      </c>
    </row>
    <row r="480" spans="1:7" x14ac:dyDescent="0.25">
      <c r="A480" s="38">
        <v>863</v>
      </c>
      <c r="B480">
        <v>478</v>
      </c>
      <c r="C480">
        <v>537</v>
      </c>
      <c r="D480" t="s">
        <v>1221</v>
      </c>
      <c r="E480" t="s">
        <v>589</v>
      </c>
      <c r="F480" t="s">
        <v>3099</v>
      </c>
      <c r="G480" t="str">
        <f>IF(ISNA(MATCH(A480,'ESO zone constants'!$A$2:$A$9998,0)),"","X")</f>
        <v>X</v>
      </c>
    </row>
    <row r="481" spans="1:7" x14ac:dyDescent="0.25">
      <c r="A481" s="38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3100</v>
      </c>
      <c r="G481" t="str">
        <f>IF(ISNA(MATCH(A481,'ESO zone constants'!$A$2:$A$9998,0)),"","X")</f>
        <v>X</v>
      </c>
    </row>
    <row r="482" spans="1:7" x14ac:dyDescent="0.25">
      <c r="A482" s="38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3108</v>
      </c>
      <c r="G482" t="str">
        <f>IF(ISNA(MATCH(A482,'ESO zone constants'!$A$2:$A$9998,0)),"","X")</f>
        <v>X</v>
      </c>
    </row>
    <row r="483" spans="1:7" x14ac:dyDescent="0.25">
      <c r="A483" s="38">
        <v>866</v>
      </c>
      <c r="B483">
        <v>481</v>
      </c>
      <c r="C483">
        <v>57</v>
      </c>
      <c r="D483" t="s">
        <v>1224</v>
      </c>
      <c r="E483" t="s">
        <v>592</v>
      </c>
      <c r="F483" t="s">
        <v>3106</v>
      </c>
      <c r="G483" t="str">
        <f>IF(ISNA(MATCH(A483,'ESO zone constants'!$A$2:$A$9998,0)),"","X")</f>
        <v>X</v>
      </c>
    </row>
    <row r="484" spans="1:7" x14ac:dyDescent="0.25">
      <c r="A484" s="38">
        <v>867</v>
      </c>
      <c r="B484">
        <v>482</v>
      </c>
      <c r="C484">
        <v>41</v>
      </c>
      <c r="D484" t="s">
        <v>1225</v>
      </c>
      <c r="E484" t="s">
        <v>593</v>
      </c>
      <c r="F484" t="s">
        <v>3097</v>
      </c>
      <c r="G484" t="str">
        <f>IF(ISNA(MATCH(A484,'ESO zone constants'!$A$2:$A$9998,0)),"","X")</f>
        <v>X</v>
      </c>
    </row>
    <row r="485" spans="1:7" x14ac:dyDescent="0.25">
      <c r="A485" s="38">
        <v>868</v>
      </c>
      <c r="B485">
        <v>483</v>
      </c>
      <c r="C485">
        <v>281</v>
      </c>
      <c r="D485" t="s">
        <v>1226</v>
      </c>
      <c r="E485" t="s">
        <v>594</v>
      </c>
      <c r="F485" t="s">
        <v>3094</v>
      </c>
      <c r="G485" t="str">
        <f>IF(ISNA(MATCH(A485,'ESO zone constants'!$A$2:$A$9998,0)),"","X")</f>
        <v>X</v>
      </c>
    </row>
    <row r="486" spans="1:7" x14ac:dyDescent="0.25">
      <c r="A486" s="38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3103</v>
      </c>
      <c r="G486" t="str">
        <f>IF(ISNA(MATCH(A486,'ESO zone constants'!$A$2:$A$9998,0)),"","X")</f>
        <v>X</v>
      </c>
    </row>
    <row r="487" spans="1:7" x14ac:dyDescent="0.25">
      <c r="A487" s="38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38">
        <v>871</v>
      </c>
      <c r="B488">
        <v>486</v>
      </c>
      <c r="C488">
        <v>58</v>
      </c>
      <c r="D488" t="s">
        <v>1228</v>
      </c>
      <c r="E488" t="s">
        <v>597</v>
      </c>
      <c r="F488" t="s">
        <v>3098</v>
      </c>
      <c r="G488" t="str">
        <f>IF(ISNA(MATCH(A488,'ESO zone constants'!$A$2:$A$9998,0)),"","X")</f>
        <v>X</v>
      </c>
    </row>
    <row r="489" spans="1:7" x14ac:dyDescent="0.25">
      <c r="A489" s="38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3114</v>
      </c>
      <c r="G489" t="str">
        <f>IF(ISNA(MATCH(A489,'ESO zone constants'!$A$2:$A$9998,0)),"","X")</f>
        <v>X</v>
      </c>
    </row>
    <row r="490" spans="1:7" x14ac:dyDescent="0.25">
      <c r="A490" s="38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3111</v>
      </c>
      <c r="G490" t="str">
        <f>IF(ISNA(MATCH(A490,'ESO zone constants'!$A$2:$A$9998,0)),"","X")</f>
        <v>X</v>
      </c>
    </row>
    <row r="491" spans="1:7" x14ac:dyDescent="0.25">
      <c r="A491" s="38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38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3116</v>
      </c>
      <c r="G492" t="str">
        <f>IF(ISNA(MATCH(A492,'ESO zone constants'!$A$2:$A$9998,0)),"","X")</f>
        <v>X</v>
      </c>
    </row>
    <row r="493" spans="1:7" x14ac:dyDescent="0.25">
      <c r="A493" s="38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3115</v>
      </c>
      <c r="G493" t="str">
        <f>IF(ISNA(MATCH(A493,'ESO zone constants'!$A$2:$A$9998,0)),"","X")</f>
        <v>X</v>
      </c>
    </row>
    <row r="494" spans="1:7" x14ac:dyDescent="0.25">
      <c r="A494" s="38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3112</v>
      </c>
      <c r="G494" t="str">
        <f>IF(ISNA(MATCH(A494,'ESO zone constants'!$A$2:$A$9998,0)),"","X")</f>
        <v>X</v>
      </c>
    </row>
    <row r="495" spans="1:7" x14ac:dyDescent="0.25">
      <c r="A495" s="38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3110</v>
      </c>
      <c r="G495" t="str">
        <f>IF(ISNA(MATCH(A495,'ESO zone constants'!$A$2:$A$9998,0)),"","X")</f>
        <v>X</v>
      </c>
    </row>
    <row r="496" spans="1:7" x14ac:dyDescent="0.25">
      <c r="A496" s="38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3117</v>
      </c>
      <c r="G496" t="str">
        <f>IF(ISNA(MATCH(A496,'ESO zone constants'!$A$2:$A$9998,0)),"","X")</f>
        <v>X</v>
      </c>
    </row>
    <row r="497" spans="1:7" x14ac:dyDescent="0.25">
      <c r="A497" s="38">
        <v>880</v>
      </c>
      <c r="B497">
        <v>495</v>
      </c>
      <c r="C497">
        <v>92</v>
      </c>
      <c r="D497" t="s">
        <v>1236</v>
      </c>
      <c r="E497" t="s">
        <v>606</v>
      </c>
      <c r="F497" t="s">
        <v>3488</v>
      </c>
      <c r="G497" t="str">
        <f>IF(ISNA(MATCH(A497,'ESO zone constants'!$A$2:$A$9998,0)),"","X")</f>
        <v>X</v>
      </c>
    </row>
    <row r="498" spans="1:7" x14ac:dyDescent="0.25">
      <c r="A498" s="38">
        <v>881</v>
      </c>
      <c r="B498">
        <v>496</v>
      </c>
      <c r="C498">
        <v>19</v>
      </c>
      <c r="D498" t="s">
        <v>1237</v>
      </c>
      <c r="E498" t="s">
        <v>607</v>
      </c>
      <c r="F498" t="s">
        <v>3113</v>
      </c>
      <c r="G498" t="str">
        <f>IF(ISNA(MATCH(A498,'ESO zone constants'!$A$2:$A$9998,0)),"","X")</f>
        <v>X</v>
      </c>
    </row>
    <row r="499" spans="1:7" x14ac:dyDescent="0.25">
      <c r="A499" s="38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3118</v>
      </c>
      <c r="G499" t="str">
        <f>IF(ISNA(MATCH(A499,'ESO zone constants'!$A$2:$A$9998,0)),"","X")</f>
        <v>X</v>
      </c>
    </row>
    <row r="500" spans="1:7" x14ac:dyDescent="0.25">
      <c r="A500" s="38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3120</v>
      </c>
      <c r="G500" t="str">
        <f>IF(ISNA(MATCH(A500,'ESO zone constants'!$A$2:$A$9998,0)),"","X")</f>
        <v>X</v>
      </c>
    </row>
    <row r="501" spans="1:7" x14ac:dyDescent="0.25">
      <c r="A501" s="38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2834</v>
      </c>
      <c r="G501" t="str">
        <f>IF(ISNA(MATCH(A501,'ESO zone constants'!$A$2:$A$9998,0)),"","X")</f>
        <v>X</v>
      </c>
    </row>
    <row r="502" spans="1:7" x14ac:dyDescent="0.25">
      <c r="A502" s="38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38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38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3911</v>
      </c>
      <c r="G504" t="str">
        <f>IF(ISNA(MATCH(A504,'ESO zone constants'!$A$2:$A$9998,0)),"","X")</f>
        <v>X</v>
      </c>
    </row>
    <row r="505" spans="1:7" x14ac:dyDescent="0.25">
      <c r="A505" s="38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3912</v>
      </c>
      <c r="G505" t="str">
        <f>IF(ISNA(MATCH(A505,'ESO zone constants'!$A$2:$A$9998,0)),"","X")</f>
        <v>X</v>
      </c>
    </row>
    <row r="506" spans="1:7" x14ac:dyDescent="0.25">
      <c r="A506" s="38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3913</v>
      </c>
      <c r="G506" t="str">
        <f>IF(ISNA(MATCH(A506,'ESO zone constants'!$A$2:$A$9998,0)),"","X")</f>
        <v>X</v>
      </c>
    </row>
    <row r="507" spans="1:7" x14ac:dyDescent="0.25">
      <c r="A507" s="38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3914</v>
      </c>
      <c r="G507" t="str">
        <f>IF(ISNA(MATCH(A507,'ESO zone constants'!$A$2:$A$9998,0)),"","X")</f>
        <v>X</v>
      </c>
    </row>
    <row r="508" spans="1:7" x14ac:dyDescent="0.25">
      <c r="A508" s="38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38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3915</v>
      </c>
      <c r="G509" t="str">
        <f>IF(ISNA(MATCH(A509,'ESO zone constants'!$A$2:$A$9998,0)),"","X")</f>
        <v>X</v>
      </c>
    </row>
    <row r="510" spans="1:7" x14ac:dyDescent="0.25">
      <c r="A510" s="38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3916</v>
      </c>
      <c r="G510" t="str">
        <f>IF(ISNA(MATCH(A510,'ESO zone constants'!$A$2:$A$9998,0)),"","X")</f>
        <v>X</v>
      </c>
    </row>
    <row r="511" spans="1:7" x14ac:dyDescent="0.25">
      <c r="A511" s="38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3917</v>
      </c>
      <c r="G511" t="str">
        <f>IF(ISNA(MATCH(A511,'ESO zone constants'!$A$2:$A$9998,0)),"","X")</f>
        <v>X</v>
      </c>
    </row>
    <row r="512" spans="1:7" x14ac:dyDescent="0.25">
      <c r="A512" s="38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38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3918</v>
      </c>
      <c r="G513" t="str">
        <f>IF(ISNA(MATCH(A513,'ESO zone constants'!$A$2:$A$9998,0)),"","X")</f>
        <v>X</v>
      </c>
    </row>
    <row r="514" spans="1:7" x14ac:dyDescent="0.25">
      <c r="A514" s="38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38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3919</v>
      </c>
      <c r="G515" t="str">
        <f>IF(ISNA(MATCH(A515,'ESO zone constants'!$A$2:$A$9998,0)),"","X")</f>
        <v>X</v>
      </c>
    </row>
    <row r="516" spans="1:7" x14ac:dyDescent="0.25">
      <c r="A516" s="38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3920</v>
      </c>
      <c r="G516" t="str">
        <f>IF(ISNA(MATCH(A516,'ESO zone constants'!$A$2:$A$9998,0)),"","X")</f>
        <v>X</v>
      </c>
    </row>
    <row r="517" spans="1:7" x14ac:dyDescent="0.25">
      <c r="A517" s="38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3921</v>
      </c>
      <c r="G517" t="str">
        <f>IF(ISNA(MATCH(A517,'ESO zone constants'!$A$2:$A$9998,0)),"","X")</f>
        <v>X</v>
      </c>
    </row>
    <row r="518" spans="1:7" x14ac:dyDescent="0.25">
      <c r="A518" s="38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3922</v>
      </c>
      <c r="G518" t="str">
        <f>IF(ISNA(MATCH(A518,'ESO zone constants'!$A$2:$A$9998,0)),"","X")</f>
        <v>X</v>
      </c>
    </row>
    <row r="519" spans="1:7" x14ac:dyDescent="0.25">
      <c r="A519" s="38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3923</v>
      </c>
      <c r="G519" t="str">
        <f>IF(ISNA(MATCH(A519,'ESO zone constants'!$A$2:$A$9998,0)),"","X")</f>
        <v>X</v>
      </c>
    </row>
    <row r="520" spans="1:7" x14ac:dyDescent="0.25">
      <c r="A520" s="38">
        <v>907</v>
      </c>
      <c r="B520">
        <v>518</v>
      </c>
      <c r="C520">
        <v>888</v>
      </c>
      <c r="D520" t="s">
        <v>4011</v>
      </c>
      <c r="E520" t="s">
        <v>629</v>
      </c>
      <c r="F520" t="s">
        <v>3924</v>
      </c>
      <c r="G520" t="str">
        <f>IF(ISNA(MATCH(A520,'ESO zone constants'!$A$2:$A$9998,0)),"","X")</f>
        <v>X</v>
      </c>
    </row>
    <row r="521" spans="1:7" x14ac:dyDescent="0.25">
      <c r="A521" s="38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3925</v>
      </c>
      <c r="G521" t="str">
        <f>IF(ISNA(MATCH(A521,'ESO zone constants'!$A$2:$A$9998,0)),"","X")</f>
        <v>X</v>
      </c>
    </row>
    <row r="522" spans="1:7" x14ac:dyDescent="0.25">
      <c r="A522" s="38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3926</v>
      </c>
      <c r="G522" t="str">
        <f>IF(ISNA(MATCH(A522,'ESO zone constants'!$A$2:$A$9998,0)),"","X")</f>
        <v>X</v>
      </c>
    </row>
    <row r="523" spans="1:7" x14ac:dyDescent="0.25">
      <c r="A523" s="38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3927</v>
      </c>
      <c r="G523" t="str">
        <f>IF(ISNA(MATCH(A523,'ESO zone constants'!$A$2:$A$9998,0)),"","X")</f>
        <v>X</v>
      </c>
    </row>
    <row r="524" spans="1:7" x14ac:dyDescent="0.25">
      <c r="A524" s="38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3928</v>
      </c>
      <c r="G524" t="str">
        <f>IF(ISNA(MATCH(A524,'ESO zone constants'!$A$2:$A$9998,0)),"","X")</f>
        <v>X</v>
      </c>
    </row>
    <row r="525" spans="1:7" x14ac:dyDescent="0.25">
      <c r="A525" s="38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3930</v>
      </c>
      <c r="G525" t="str">
        <f>IF(ISNA(MATCH(A525,'ESO zone constants'!$A$2:$A$9998,0)),"","X")</f>
        <v>X</v>
      </c>
    </row>
    <row r="526" spans="1:7" x14ac:dyDescent="0.25">
      <c r="A526" s="38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3931</v>
      </c>
      <c r="G526" t="str">
        <f>IF(ISNA(MATCH(A526,'ESO zone constants'!$A$2:$A$9998,0)),"","X")</f>
        <v>X</v>
      </c>
    </row>
    <row r="527" spans="1:7" x14ac:dyDescent="0.25">
      <c r="A527" s="38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3932</v>
      </c>
      <c r="G527" t="str">
        <f>IF(ISNA(MATCH(A527,'ESO zone constants'!$A$2:$A$9998,0)),"","X")</f>
        <v>X</v>
      </c>
    </row>
    <row r="528" spans="1:7" x14ac:dyDescent="0.25">
      <c r="A528" s="38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3933</v>
      </c>
      <c r="G528" t="str">
        <f>IF(ISNA(MATCH(A528,'ESO zone constants'!$A$2:$A$9998,0)),"","X")</f>
        <v>X</v>
      </c>
    </row>
    <row r="529" spans="1:7" x14ac:dyDescent="0.25">
      <c r="A529" s="38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38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38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3934</v>
      </c>
      <c r="G531" t="str">
        <f>IF(ISNA(MATCH(A531,'ESO zone constants'!$A$2:$A$9998,0)),"","X")</f>
        <v>X</v>
      </c>
    </row>
    <row r="532" spans="1:7" x14ac:dyDescent="0.25">
      <c r="A532" s="38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3935</v>
      </c>
      <c r="G532" t="str">
        <f>IF(ISNA(MATCH(A532,'ESO zone constants'!$A$2:$A$9998,0)),"","X")</f>
        <v>X</v>
      </c>
    </row>
    <row r="533" spans="1:7" x14ac:dyDescent="0.25">
      <c r="A533" s="38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3936</v>
      </c>
      <c r="G533" t="str">
        <f>IF(ISNA(MATCH(A533,'ESO zone constants'!$A$2:$A$9998,0)),"","X")</f>
        <v>X</v>
      </c>
    </row>
    <row r="534" spans="1:7" x14ac:dyDescent="0.25">
      <c r="A534" s="38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38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3937</v>
      </c>
      <c r="G535" t="str">
        <f>IF(ISNA(MATCH(A535,'ESO zone constants'!$A$2:$A$9998,0)),"","X")</f>
        <v>X</v>
      </c>
    </row>
    <row r="536" spans="1:7" x14ac:dyDescent="0.25">
      <c r="A536" s="38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38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38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38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3938</v>
      </c>
      <c r="G539" t="str">
        <f>IF(ISNA(MATCH(A539,'ESO zone constants'!$A$2:$A$9998,0)),"","X")</f>
        <v>X</v>
      </c>
    </row>
    <row r="540" spans="1:7" x14ac:dyDescent="0.25">
      <c r="A540" s="38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3939</v>
      </c>
      <c r="G540" t="str">
        <f>IF(ISNA(MATCH(A540,'ESO zone constants'!$A$2:$A$9998,0)),"","X")</f>
        <v>X</v>
      </c>
    </row>
    <row r="541" spans="1:7" x14ac:dyDescent="0.25">
      <c r="A541" s="38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3940</v>
      </c>
      <c r="G541" t="str">
        <f>IF(ISNA(MATCH(A541,'ESO zone constants'!$A$2:$A$9998,0)),"","X")</f>
        <v>X</v>
      </c>
    </row>
    <row r="542" spans="1:7" x14ac:dyDescent="0.25">
      <c r="A542" s="38">
        <v>930</v>
      </c>
      <c r="B542">
        <v>540</v>
      </c>
      <c r="C542">
        <v>57</v>
      </c>
      <c r="D542" t="s">
        <v>1275</v>
      </c>
      <c r="E542" t="s">
        <v>46</v>
      </c>
      <c r="F542" t="s">
        <v>3941</v>
      </c>
      <c r="G542" t="str">
        <f>IF(ISNA(MATCH(A542,'ESO zone constants'!$A$2:$A$9998,0)),"","X")</f>
        <v>X</v>
      </c>
    </row>
    <row r="543" spans="1:7" x14ac:dyDescent="0.25">
      <c r="A543" s="38">
        <v>931</v>
      </c>
      <c r="B543">
        <v>541</v>
      </c>
      <c r="C543">
        <v>383</v>
      </c>
      <c r="D543" t="s">
        <v>1276</v>
      </c>
      <c r="E543" t="s">
        <v>56</v>
      </c>
      <c r="F543" t="s">
        <v>3942</v>
      </c>
      <c r="G543" t="str">
        <f>IF(ISNA(MATCH(A543,'ESO zone constants'!$A$2:$A$9998,0)),"","X")</f>
        <v>X</v>
      </c>
    </row>
    <row r="544" spans="1:7" x14ac:dyDescent="0.25">
      <c r="A544" s="38">
        <v>932</v>
      </c>
      <c r="B544">
        <v>542</v>
      </c>
      <c r="C544">
        <v>20</v>
      </c>
      <c r="D544" t="s">
        <v>1277</v>
      </c>
      <c r="E544" t="s">
        <v>55</v>
      </c>
      <c r="F544" t="s">
        <v>3943</v>
      </c>
      <c r="G544" t="str">
        <f>IF(ISNA(MATCH(A544,'ESO zone constants'!$A$2:$A$9998,0)),"","X")</f>
        <v>X</v>
      </c>
    </row>
    <row r="545" spans="1:7" x14ac:dyDescent="0.25">
      <c r="A545" s="38">
        <v>933</v>
      </c>
      <c r="B545">
        <v>543</v>
      </c>
      <c r="C545">
        <v>19</v>
      </c>
      <c r="D545" t="s">
        <v>1278</v>
      </c>
      <c r="E545" t="s">
        <v>58</v>
      </c>
      <c r="F545" t="s">
        <v>3944</v>
      </c>
      <c r="G545" t="str">
        <f>IF(ISNA(MATCH(A545,'ESO zone constants'!$A$2:$A$9998,0)),"","X")</f>
        <v>X</v>
      </c>
    </row>
    <row r="546" spans="1:7" x14ac:dyDescent="0.25">
      <c r="A546" s="38">
        <v>934</v>
      </c>
      <c r="B546">
        <v>544</v>
      </c>
      <c r="C546">
        <v>41</v>
      </c>
      <c r="D546" t="s">
        <v>1279</v>
      </c>
      <c r="E546" t="s">
        <v>63</v>
      </c>
      <c r="F546" t="s">
        <v>3945</v>
      </c>
      <c r="G546" t="str">
        <f>IF(ISNA(MATCH(A546,'ESO zone constants'!$A$2:$A$9998,0)),"","X")</f>
        <v>X</v>
      </c>
    </row>
    <row r="547" spans="1:7" x14ac:dyDescent="0.25">
      <c r="A547" s="38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3946</v>
      </c>
      <c r="G547" t="str">
        <f>IF(ISNA(MATCH(A547,'ESO zone constants'!$A$2:$A$9998,0)),"","X")</f>
        <v>X</v>
      </c>
    </row>
    <row r="548" spans="1:7" x14ac:dyDescent="0.25">
      <c r="A548" s="38">
        <v>936</v>
      </c>
      <c r="B548">
        <v>546</v>
      </c>
      <c r="C548">
        <v>3</v>
      </c>
      <c r="D548" t="s">
        <v>1281</v>
      </c>
      <c r="E548" t="s">
        <v>42</v>
      </c>
      <c r="F548" t="s">
        <v>3947</v>
      </c>
      <c r="G548" t="str">
        <f>IF(ISNA(MATCH(A548,'ESO zone constants'!$A$2:$A$9998,0)),"","X")</f>
        <v>X</v>
      </c>
    </row>
    <row r="549" spans="1:7" x14ac:dyDescent="0.25">
      <c r="A549" s="38">
        <v>937</v>
      </c>
      <c r="B549">
        <v>547</v>
      </c>
      <c r="C549">
        <v>57</v>
      </c>
      <c r="D549" t="s">
        <v>1282</v>
      </c>
      <c r="E549" t="s">
        <v>651</v>
      </c>
      <c r="F549" t="s">
        <v>3086</v>
      </c>
      <c r="G549" t="str">
        <f>IF(ISNA(MATCH(A549,'ESO zone constants'!$A$2:$A$9998,0)),"","X")</f>
        <v>X</v>
      </c>
    </row>
    <row r="550" spans="1:7" x14ac:dyDescent="0.25">
      <c r="A550" s="38">
        <v>938</v>
      </c>
      <c r="B550">
        <v>548</v>
      </c>
      <c r="C550">
        <v>104</v>
      </c>
      <c r="D550" t="s">
        <v>1283</v>
      </c>
      <c r="E550" t="s">
        <v>652</v>
      </c>
      <c r="F550" t="s">
        <v>3085</v>
      </c>
      <c r="G550" t="str">
        <f>IF(ISNA(MATCH(A550,'ESO zone constants'!$A$2:$A$9998,0)),"","X")</f>
        <v>X</v>
      </c>
    </row>
    <row r="551" spans="1:7" x14ac:dyDescent="0.25">
      <c r="A551" s="38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3948</v>
      </c>
      <c r="G551" t="str">
        <f>IF(ISNA(MATCH(A551,'ESO zone constants'!$A$2:$A$9998,0)),"","X")</f>
        <v>X</v>
      </c>
    </row>
    <row r="552" spans="1:7" x14ac:dyDescent="0.25">
      <c r="A552" s="38">
        <v>940</v>
      </c>
      <c r="B552">
        <v>550</v>
      </c>
      <c r="C552">
        <v>381</v>
      </c>
      <c r="D552" t="s">
        <v>1285</v>
      </c>
      <c r="E552" t="s">
        <v>654</v>
      </c>
      <c r="F552" t="s">
        <v>3087</v>
      </c>
      <c r="G552" t="str">
        <f>IF(ISNA(MATCH(A552,'ESO zone constants'!$A$2:$A$9998,0)),"","X")</f>
        <v>X</v>
      </c>
    </row>
    <row r="553" spans="1:7" x14ac:dyDescent="0.25">
      <c r="A553" s="38">
        <v>941</v>
      </c>
      <c r="B553">
        <v>551</v>
      </c>
      <c r="C553">
        <v>41</v>
      </c>
      <c r="D553" t="s">
        <v>1286</v>
      </c>
      <c r="E553" t="s">
        <v>655</v>
      </c>
      <c r="F553" t="s">
        <v>3089</v>
      </c>
      <c r="G553" t="str">
        <f>IF(ISNA(MATCH(A553,'ESO zone constants'!$A$2:$A$9998,0)),"","X")</f>
        <v>X</v>
      </c>
    </row>
    <row r="554" spans="1:7" x14ac:dyDescent="0.25">
      <c r="A554" s="38">
        <v>942</v>
      </c>
      <c r="B554">
        <v>552</v>
      </c>
      <c r="C554">
        <v>3</v>
      </c>
      <c r="D554" t="s">
        <v>1287</v>
      </c>
      <c r="E554" t="s">
        <v>656</v>
      </c>
      <c r="F554" t="s">
        <v>3088</v>
      </c>
      <c r="G554" t="str">
        <f>IF(ISNA(MATCH(A554,'ESO zone constants'!$A$2:$A$9998,0)),"","X")</f>
        <v>X</v>
      </c>
    </row>
    <row r="555" spans="1:7" x14ac:dyDescent="0.25">
      <c r="A555" s="38">
        <v>943</v>
      </c>
      <c r="B555">
        <v>553</v>
      </c>
      <c r="C555">
        <v>3</v>
      </c>
      <c r="D555" t="s">
        <v>1288</v>
      </c>
      <c r="E555" t="s">
        <v>657</v>
      </c>
      <c r="F555" t="s">
        <v>3091</v>
      </c>
      <c r="G555" t="str">
        <f>IF(ISNA(MATCH(A555,'ESO zone constants'!$A$2:$A$9998,0)),"","X")</f>
        <v>X</v>
      </c>
    </row>
    <row r="556" spans="1:7" x14ac:dyDescent="0.25">
      <c r="A556" s="38">
        <v>944</v>
      </c>
      <c r="B556">
        <v>554</v>
      </c>
      <c r="C556">
        <v>382</v>
      </c>
      <c r="D556" t="s">
        <v>1289</v>
      </c>
      <c r="E556" t="s">
        <v>658</v>
      </c>
      <c r="F556" t="s">
        <v>3090</v>
      </c>
      <c r="G556" t="str">
        <f>IF(ISNA(MATCH(A556,'ESO zone constants'!$A$2:$A$9998,0)),"","X")</f>
        <v>X</v>
      </c>
    </row>
    <row r="557" spans="1:7" x14ac:dyDescent="0.25">
      <c r="A557" s="38">
        <v>945</v>
      </c>
      <c r="B557">
        <v>555</v>
      </c>
      <c r="C557">
        <v>41</v>
      </c>
      <c r="D557" t="s">
        <v>1290</v>
      </c>
      <c r="E557" t="s">
        <v>659</v>
      </c>
      <c r="F557" t="s">
        <v>3092</v>
      </c>
      <c r="G557" t="str">
        <f>IF(ISNA(MATCH(A557,'ESO zone constants'!$A$2:$A$9998,0)),"","X")</f>
        <v>X</v>
      </c>
    </row>
    <row r="558" spans="1:7" x14ac:dyDescent="0.25">
      <c r="A558" s="38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38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38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38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3949</v>
      </c>
      <c r="G561" t="str">
        <f>IF(ISNA(MATCH(A561,'ESO zone constants'!$A$2:$A$9998,0)),"","X")</f>
        <v>X</v>
      </c>
    </row>
    <row r="562" spans="1:7" x14ac:dyDescent="0.25">
      <c r="A562" s="38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38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3950</v>
      </c>
      <c r="G563" t="str">
        <f>IF(ISNA(MATCH(A563,'ESO zone constants'!$A$2:$A$9998,0)),"","X")</f>
        <v>X</v>
      </c>
    </row>
    <row r="564" spans="1:7" x14ac:dyDescent="0.25">
      <c r="A564" s="38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3951</v>
      </c>
      <c r="G564" t="str">
        <f>IF(ISNA(MATCH(A564,'ESO zone constants'!$A$2:$A$9998,0)),"","X")</f>
        <v>X</v>
      </c>
    </row>
    <row r="565" spans="1:7" x14ac:dyDescent="0.25">
      <c r="A565" s="38">
        <v>953</v>
      </c>
      <c r="B565">
        <v>563</v>
      </c>
      <c r="C565">
        <v>849</v>
      </c>
      <c r="D565" t="s">
        <v>667</v>
      </c>
      <c r="E565" t="s">
        <v>667</v>
      </c>
      <c r="F565" t="s">
        <v>3952</v>
      </c>
      <c r="G565" t="str">
        <f>IF(ISNA(MATCH(A565,'ESO zone constants'!$A$2:$A$9998,0)),"","X")</f>
        <v>X</v>
      </c>
    </row>
    <row r="566" spans="1:7" x14ac:dyDescent="0.25">
      <c r="A566" s="38">
        <v>954</v>
      </c>
      <c r="B566">
        <v>564</v>
      </c>
      <c r="C566">
        <v>849</v>
      </c>
      <c r="D566" t="s">
        <v>668</v>
      </c>
      <c r="E566" t="s">
        <v>668</v>
      </c>
      <c r="F566" t="s">
        <v>3953</v>
      </c>
      <c r="G566" t="str">
        <f>IF(ISNA(MATCH(A566,'ESO zone constants'!$A$2:$A$9998,0)),"","X")</f>
        <v>X</v>
      </c>
    </row>
    <row r="567" spans="1:7" x14ac:dyDescent="0.25">
      <c r="A567" s="38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3954</v>
      </c>
      <c r="G567" t="str">
        <f>IF(ISNA(MATCH(A567,'ESO zone constants'!$A$2:$A$9998,0)),"","X")</f>
        <v>X</v>
      </c>
    </row>
    <row r="568" spans="1:7" x14ac:dyDescent="0.25">
      <c r="A568" s="38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38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3955</v>
      </c>
      <c r="G569" t="str">
        <f>IF(ISNA(MATCH(A569,'ESO zone constants'!$A$2:$A$9998,0)),"","X")</f>
        <v>X</v>
      </c>
    </row>
    <row r="570" spans="1:7" x14ac:dyDescent="0.25">
      <c r="A570" s="38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3956</v>
      </c>
      <c r="G570" t="str">
        <f>IF(ISNA(MATCH(A570,'ESO zone constants'!$A$2:$A$9998,0)),"","X")</f>
        <v>X</v>
      </c>
    </row>
    <row r="571" spans="1:7" x14ac:dyDescent="0.25">
      <c r="A571" s="38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3957</v>
      </c>
      <c r="G571" t="str">
        <f>IF(ISNA(MATCH(A571,'ESO zone constants'!$A$2:$A$9998,0)),"","X")</f>
        <v>X</v>
      </c>
    </row>
    <row r="572" spans="1:7" x14ac:dyDescent="0.25">
      <c r="A572" s="38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3958</v>
      </c>
      <c r="G572" t="str">
        <f>IF(ISNA(MATCH(A572,'ESO zone constants'!$A$2:$A$9998,0)),"","X")</f>
        <v>X</v>
      </c>
    </row>
    <row r="573" spans="1:7" x14ac:dyDescent="0.25">
      <c r="A573" s="38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38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3959</v>
      </c>
      <c r="G574" t="str">
        <f>IF(ISNA(MATCH(A574,'ESO zone constants'!$A$2:$A$9998,0)),"","X")</f>
        <v>X</v>
      </c>
    </row>
    <row r="575" spans="1:7" x14ac:dyDescent="0.25">
      <c r="A575" s="38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3960</v>
      </c>
      <c r="G575" t="str">
        <f>IF(ISNA(MATCH(A575,'ESO zone constants'!$A$2:$A$9998,0)),"","X")</f>
        <v>X</v>
      </c>
    </row>
    <row r="576" spans="1:7" x14ac:dyDescent="0.25">
      <c r="A576" s="38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3961</v>
      </c>
      <c r="G576" t="str">
        <f>IF(ISNA(MATCH(A576,'ESO zone constants'!$A$2:$A$9998,0)),"","X")</f>
        <v>X</v>
      </c>
    </row>
    <row r="577" spans="1:7" x14ac:dyDescent="0.25">
      <c r="A577" s="38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38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3962</v>
      </c>
      <c r="G578" t="str">
        <f>IF(ISNA(MATCH(A578,'ESO zone constants'!$A$2:$A$9998,0)),"","X")</f>
        <v>X</v>
      </c>
    </row>
    <row r="579" spans="1:7" x14ac:dyDescent="0.25">
      <c r="A579" s="38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3963</v>
      </c>
      <c r="G579" t="str">
        <f>IF(ISNA(MATCH(A579,'ESO zone constants'!$A$2:$A$9998,0)),"","X")</f>
        <v>X</v>
      </c>
    </row>
    <row r="580" spans="1:7" x14ac:dyDescent="0.25">
      <c r="A580" s="38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3964</v>
      </c>
      <c r="G580" t="str">
        <f>IF(ISNA(MATCH(A580,'ESO zone constants'!$A$2:$A$9998,0)),"","X")</f>
        <v>X</v>
      </c>
    </row>
    <row r="581" spans="1:7" x14ac:dyDescent="0.25">
      <c r="A581" s="38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38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3965</v>
      </c>
      <c r="G582" t="str">
        <f>IF(ISNA(MATCH(A582,'ESO zone constants'!$A$2:$A$9998,0)),"","X")</f>
        <v>X</v>
      </c>
    </row>
    <row r="583" spans="1:7" x14ac:dyDescent="0.25">
      <c r="A583" s="38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3966</v>
      </c>
      <c r="G583" t="str">
        <f>IF(ISNA(MATCH(A583,'ESO zone constants'!$A$2:$A$9998,0)),"","X")</f>
        <v>X</v>
      </c>
    </row>
    <row r="584" spans="1:7" x14ac:dyDescent="0.25">
      <c r="A584" s="38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3967</v>
      </c>
      <c r="G584" t="str">
        <f>IF(ISNA(MATCH(A584,'ESO zone constants'!$A$2:$A$9998,0)),"","X")</f>
        <v>X</v>
      </c>
    </row>
    <row r="585" spans="1:7" x14ac:dyDescent="0.25">
      <c r="A585" s="38">
        <v>973</v>
      </c>
      <c r="B585">
        <v>583</v>
      </c>
      <c r="C585">
        <v>888</v>
      </c>
      <c r="D585" t="s">
        <v>1308</v>
      </c>
      <c r="E585" t="s">
        <v>45</v>
      </c>
      <c r="F585" t="s">
        <v>3968</v>
      </c>
      <c r="G585" t="str">
        <f>IF(ISNA(MATCH(A585,'ESO zone constants'!$A$2:$A$9998,0)),"","X")</f>
        <v>X</v>
      </c>
    </row>
    <row r="586" spans="1:7" x14ac:dyDescent="0.25">
      <c r="A586" s="38">
        <v>974</v>
      </c>
      <c r="B586">
        <v>584</v>
      </c>
      <c r="C586">
        <v>888</v>
      </c>
      <c r="D586" t="s">
        <v>125</v>
      </c>
      <c r="E586" t="s">
        <v>44</v>
      </c>
      <c r="F586" t="s">
        <v>3969</v>
      </c>
      <c r="G586" t="str">
        <f>IF(ISNA(MATCH(A586,'ESO zone constants'!$A$2:$A$9998,0)),"","X")</f>
        <v>X</v>
      </c>
    </row>
    <row r="587" spans="1:7" x14ac:dyDescent="0.25">
      <c r="A587" s="38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3124</v>
      </c>
      <c r="G587" t="str">
        <f>IF(ISNA(MATCH(A587,'ESO zone constants'!$A$2:$A$9998,0)),"","X")</f>
        <v>X</v>
      </c>
    </row>
    <row r="588" spans="1:7" x14ac:dyDescent="0.25">
      <c r="A588" s="38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3971</v>
      </c>
      <c r="G588" t="str">
        <f>IF(ISNA(MATCH(A588,'ESO zone constants'!$A$2:$A$9998,0)),"","X")</f>
        <v>X</v>
      </c>
    </row>
    <row r="589" spans="1:7" x14ac:dyDescent="0.25">
      <c r="A589" s="38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3963</v>
      </c>
      <c r="G589" t="str">
        <f>IF(ISNA(MATCH(A589,'ESO zone constants'!$A$2:$A$9998,0)),"","X")</f>
        <v>X</v>
      </c>
    </row>
    <row r="590" spans="1:7" x14ac:dyDescent="0.25">
      <c r="A590" s="38">
        <v>980</v>
      </c>
      <c r="B590">
        <v>588</v>
      </c>
      <c r="C590">
        <v>980</v>
      </c>
      <c r="D590" t="s">
        <v>1313</v>
      </c>
      <c r="E590" t="s">
        <v>78</v>
      </c>
      <c r="F590" t="s">
        <v>2838</v>
      </c>
      <c r="G590" t="str">
        <f>IF(ISNA(MATCH(A590,'ESO zone constants'!$A$2:$A$9998,0)),"","X")</f>
        <v>X</v>
      </c>
    </row>
    <row r="591" spans="1:7" x14ac:dyDescent="0.25">
      <c r="A591" s="38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3972</v>
      </c>
      <c r="G591" t="str">
        <f>IF(ISNA(MATCH(A591,'ESO zone constants'!$A$2:$A$9998,0)),"","X")</f>
        <v>X</v>
      </c>
    </row>
    <row r="592" spans="1:7" x14ac:dyDescent="0.25">
      <c r="A592" s="38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3973</v>
      </c>
      <c r="G592" t="str">
        <f>IF(ISNA(MATCH(A592,'ESO zone constants'!$A$2:$A$9998,0)),"","X")</f>
        <v>X</v>
      </c>
    </row>
    <row r="593" spans="1:7" x14ac:dyDescent="0.25">
      <c r="A593" s="38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3974</v>
      </c>
      <c r="G593" t="str">
        <f>IF(ISNA(MATCH(A593,'ESO zone constants'!$A$2:$A$9998,0)),"","X")</f>
        <v>X</v>
      </c>
    </row>
    <row r="594" spans="1:7" x14ac:dyDescent="0.25">
      <c r="A594" s="38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3975</v>
      </c>
      <c r="G594" t="str">
        <f>IF(ISNA(MATCH(A594,'ESO zone constants'!$A$2:$A$9998,0)),"","X")</f>
        <v>X</v>
      </c>
    </row>
    <row r="595" spans="1:7" x14ac:dyDescent="0.25">
      <c r="A595" s="38">
        <v>985</v>
      </c>
      <c r="B595">
        <v>593</v>
      </c>
      <c r="C595">
        <v>980</v>
      </c>
      <c r="D595" t="s">
        <v>1318</v>
      </c>
      <c r="E595" t="s">
        <v>693</v>
      </c>
      <c r="F595" t="s">
        <v>3976</v>
      </c>
      <c r="G595" t="str">
        <f>IF(ISNA(MATCH(A595,'ESO zone constants'!$A$2:$A$9998,0)),"","X")</f>
        <v>X</v>
      </c>
    </row>
    <row r="596" spans="1:7" x14ac:dyDescent="0.25">
      <c r="A596" s="38">
        <v>986</v>
      </c>
      <c r="B596">
        <v>594</v>
      </c>
      <c r="C596">
        <v>980</v>
      </c>
      <c r="D596" t="s">
        <v>1319</v>
      </c>
      <c r="E596" t="s">
        <v>694</v>
      </c>
      <c r="F596" t="s">
        <v>3977</v>
      </c>
      <c r="G596" t="str">
        <f>IF(ISNA(MATCH(A596,'ESO zone constants'!$A$2:$A$9998,0)),"","X")</f>
        <v>X</v>
      </c>
    </row>
    <row r="597" spans="1:7" x14ac:dyDescent="0.25">
      <c r="A597" s="38">
        <v>988</v>
      </c>
      <c r="B597">
        <v>595</v>
      </c>
      <c r="C597">
        <v>980</v>
      </c>
      <c r="D597" t="s">
        <v>1303</v>
      </c>
      <c r="E597" t="s">
        <v>695</v>
      </c>
      <c r="F597" t="s">
        <v>3978</v>
      </c>
      <c r="G597" t="str">
        <f>IF(ISNA(MATCH(A597,'ESO zone constants'!$A$2:$A$9998,0)),"","X")</f>
        <v>X</v>
      </c>
    </row>
    <row r="598" spans="1:7" x14ac:dyDescent="0.25">
      <c r="A598" s="38">
        <v>989</v>
      </c>
      <c r="B598">
        <v>596</v>
      </c>
      <c r="C598">
        <v>980</v>
      </c>
      <c r="D598" t="s">
        <v>1321</v>
      </c>
      <c r="E598" t="s">
        <v>696</v>
      </c>
      <c r="F598" t="s">
        <v>3979</v>
      </c>
      <c r="G598" t="str">
        <f>IF(ISNA(MATCH(A598,'ESO zone constants'!$A$2:$A$9998,0)),"","X")</f>
        <v>X</v>
      </c>
    </row>
    <row r="599" spans="1:7" x14ac:dyDescent="0.25">
      <c r="A599" s="38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38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38">
        <v>992</v>
      </c>
      <c r="B601">
        <v>599</v>
      </c>
      <c r="C601">
        <v>980</v>
      </c>
      <c r="D601" t="s">
        <v>1323</v>
      </c>
      <c r="E601" t="s">
        <v>699</v>
      </c>
      <c r="F601" t="s">
        <v>3980</v>
      </c>
      <c r="G601" t="str">
        <f>IF(ISNA(MATCH(A601,'ESO zone constants'!$A$2:$A$9998,0)),"","X")</f>
        <v>X</v>
      </c>
    </row>
    <row r="602" spans="1:7" x14ac:dyDescent="0.25">
      <c r="A602" s="38">
        <v>993</v>
      </c>
      <c r="B602">
        <v>600</v>
      </c>
      <c r="C602">
        <v>980</v>
      </c>
      <c r="D602" t="s">
        <v>1324</v>
      </c>
      <c r="E602" t="s">
        <v>700</v>
      </c>
      <c r="F602" t="s">
        <v>3981</v>
      </c>
      <c r="G602" t="str">
        <f>IF(ISNA(MATCH(A602,'ESO zone constants'!$A$2:$A$9998,0)),"","X")</f>
        <v>X</v>
      </c>
    </row>
    <row r="603" spans="1:7" x14ac:dyDescent="0.25">
      <c r="A603" s="38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3126</v>
      </c>
      <c r="G603" t="str">
        <f>IF(ISNA(MATCH(A603,'ESO zone constants'!$A$2:$A$9998,0)),"","X")</f>
        <v>X</v>
      </c>
    </row>
    <row r="604" spans="1:7" x14ac:dyDescent="0.25">
      <c r="A604" s="38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3127</v>
      </c>
      <c r="G604" t="str">
        <f>IF(ISNA(MATCH(A604,'ESO zone constants'!$A$2:$A$9998,0)),"","X")</f>
        <v>X</v>
      </c>
    </row>
    <row r="605" spans="1:7" x14ac:dyDescent="0.25">
      <c r="A605" s="38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38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3128</v>
      </c>
      <c r="G606" t="str">
        <f>IF(ISNA(MATCH(A606,'ESO zone constants'!$A$2:$A$9998,0)),"","X")</f>
        <v>X</v>
      </c>
    </row>
    <row r="607" spans="1:7" x14ac:dyDescent="0.25">
      <c r="A607" s="38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38">
        <v>999</v>
      </c>
      <c r="B608">
        <v>606</v>
      </c>
      <c r="C608">
        <v>980</v>
      </c>
      <c r="D608" t="s">
        <v>788</v>
      </c>
      <c r="E608" t="s">
        <v>706</v>
      </c>
      <c r="F608" t="s">
        <v>3504</v>
      </c>
      <c r="G608" t="str">
        <f>IF(ISNA(MATCH(A608,'ESO zone constants'!$A$2:$A$9998,0)),"","X")</f>
        <v>X</v>
      </c>
    </row>
    <row r="609" spans="1:7" x14ac:dyDescent="0.25">
      <c r="A609" s="38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3137</v>
      </c>
      <c r="G609" t="str">
        <f>IF(ISNA(MATCH(A609,'ESO zone constants'!$A$2:$A$9998,0)),"","X")</f>
        <v>X</v>
      </c>
    </row>
    <row r="610" spans="1:7" x14ac:dyDescent="0.25">
      <c r="A610" s="38">
        <v>1004</v>
      </c>
      <c r="B610">
        <v>608</v>
      </c>
      <c r="C610">
        <v>980</v>
      </c>
      <c r="D610" t="s">
        <v>1331</v>
      </c>
      <c r="E610" t="s">
        <v>708</v>
      </c>
      <c r="F610" t="s">
        <v>3984</v>
      </c>
      <c r="G610" t="str">
        <f>IF(ISNA(MATCH(A610,'ESO zone constants'!$A$2:$A$9998,0)),"","X")</f>
        <v>X</v>
      </c>
    </row>
    <row r="611" spans="1:7" x14ac:dyDescent="0.25">
      <c r="A611" s="38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3134</v>
      </c>
      <c r="G611" t="str">
        <f>IF(ISNA(MATCH(A611,'ESO zone constants'!$A$2:$A$9998,0)),"","X")</f>
        <v>X</v>
      </c>
    </row>
    <row r="612" spans="1:7" x14ac:dyDescent="0.25">
      <c r="A612" s="38">
        <v>1006</v>
      </c>
      <c r="B612">
        <v>610</v>
      </c>
      <c r="C612">
        <v>3</v>
      </c>
      <c r="D612" t="s">
        <v>1333</v>
      </c>
      <c r="E612" t="s">
        <v>710</v>
      </c>
      <c r="F612" t="s">
        <v>3133</v>
      </c>
      <c r="G612" t="str">
        <f>IF(ISNA(MATCH(A612,'ESO zone constants'!$A$2:$A$9998,0)),"","X")</f>
        <v>X</v>
      </c>
    </row>
    <row r="613" spans="1:7" x14ac:dyDescent="0.25">
      <c r="A613" s="38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3136</v>
      </c>
      <c r="G613" t="str">
        <f>IF(ISNA(MATCH(A613,'ESO zone constants'!$A$2:$A$9998,0)),"","X")</f>
        <v>X</v>
      </c>
    </row>
    <row r="614" spans="1:7" x14ac:dyDescent="0.25">
      <c r="A614" s="38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3135</v>
      </c>
      <c r="G614" t="str">
        <f>IF(ISNA(MATCH(A614,'ESO zone constants'!$A$2:$A$9998,0)),"","X")</f>
        <v>X</v>
      </c>
    </row>
    <row r="615" spans="1:7" x14ac:dyDescent="0.25">
      <c r="A615" s="38">
        <v>1009</v>
      </c>
      <c r="B615">
        <v>613</v>
      </c>
      <c r="C615">
        <v>92</v>
      </c>
      <c r="D615" t="s">
        <v>1336</v>
      </c>
      <c r="E615" t="s">
        <v>69</v>
      </c>
      <c r="F615" t="s">
        <v>3985</v>
      </c>
      <c r="G615" t="str">
        <f>IF(ISNA(MATCH(A615,'ESO zone constants'!$A$2:$A$9998,0)),"","X")</f>
        <v>X</v>
      </c>
    </row>
    <row r="616" spans="1:7" x14ac:dyDescent="0.25">
      <c r="A616" s="38">
        <v>1010</v>
      </c>
      <c r="B616">
        <v>614</v>
      </c>
      <c r="C616">
        <v>19</v>
      </c>
      <c r="D616" t="s">
        <v>1337</v>
      </c>
      <c r="E616" t="s">
        <v>74</v>
      </c>
      <c r="F616" t="s">
        <v>3986</v>
      </c>
      <c r="G616" t="str">
        <f>IF(ISNA(MATCH(A616,'ESO zone constants'!$A$2:$A$9998,0)),"","X")</f>
        <v>X</v>
      </c>
    </row>
    <row r="617" spans="1:7" x14ac:dyDescent="0.25">
      <c r="A617" s="38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2839</v>
      </c>
      <c r="G617" t="str">
        <f>IF(ISNA(MATCH(A617,'ESO zone constants'!$A$2:$A$9998,0)),"","X")</f>
        <v>X</v>
      </c>
    </row>
    <row r="618" spans="1:7" x14ac:dyDescent="0.25">
      <c r="A618" s="38">
        <v>1012</v>
      </c>
      <c r="B618">
        <v>616</v>
      </c>
      <c r="C618">
        <v>381</v>
      </c>
      <c r="D618" t="s">
        <v>1329</v>
      </c>
      <c r="E618" t="s">
        <v>713</v>
      </c>
      <c r="F618" t="s">
        <v>3982</v>
      </c>
      <c r="G618" t="str">
        <f>IF(ISNA(MATCH(A618,'ESO zone constants'!$A$2:$A$9998,0)),"","X")</f>
        <v>X</v>
      </c>
    </row>
    <row r="619" spans="1:7" x14ac:dyDescent="0.25">
      <c r="A619" s="38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3987</v>
      </c>
      <c r="G619" t="str">
        <f>IF(ISNA(MATCH(A619,'ESO zone constants'!$A$2:$A$9998,0)),"","X")</f>
        <v>X</v>
      </c>
    </row>
    <row r="620" spans="1:7" x14ac:dyDescent="0.25">
      <c r="A620" s="38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38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3988</v>
      </c>
      <c r="G621" t="str">
        <f>IF(ISNA(MATCH(A621,'ESO zone constants'!$A$2:$A$9998,0)),"","X")</f>
        <v>X</v>
      </c>
    </row>
    <row r="622" spans="1:7" x14ac:dyDescent="0.25">
      <c r="A622" s="38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3989</v>
      </c>
      <c r="G622" t="str">
        <f>IF(ISNA(MATCH(A622,'ESO zone constants'!$A$2:$A$9998,0)),"","X")</f>
        <v>X</v>
      </c>
    </row>
    <row r="623" spans="1:7" x14ac:dyDescent="0.25">
      <c r="A623" s="38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3990</v>
      </c>
      <c r="G623" t="str">
        <f>IF(ISNA(MATCH(A623,'ESO zone constants'!$A$2:$A$9998,0)),"","X")</f>
        <v>X</v>
      </c>
    </row>
    <row r="624" spans="1:7" x14ac:dyDescent="0.25">
      <c r="A624" s="38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3991</v>
      </c>
      <c r="G624" t="str">
        <f>IF(ISNA(MATCH(A624,'ESO zone constants'!$A$2:$A$9998,0)),"","X")</f>
        <v>X</v>
      </c>
    </row>
    <row r="625" spans="1:7" x14ac:dyDescent="0.25">
      <c r="A625" s="38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3992</v>
      </c>
      <c r="G625" t="str">
        <f>IF(ISNA(MATCH(A625,'ESO zone constants'!$A$2:$A$9998,0)),"","X")</f>
        <v>X</v>
      </c>
    </row>
    <row r="626" spans="1:7" x14ac:dyDescent="0.25">
      <c r="A626" s="38">
        <v>1020</v>
      </c>
      <c r="B626">
        <v>624</v>
      </c>
      <c r="C626">
        <v>1011</v>
      </c>
      <c r="D626" t="s">
        <v>721</v>
      </c>
      <c r="E626" t="s">
        <v>721</v>
      </c>
      <c r="F626" t="s">
        <v>3993</v>
      </c>
      <c r="G626" t="str">
        <f>IF(ISNA(MATCH(A626,'ESO zone constants'!$A$2:$A$9998,0)),"","X")</f>
        <v>X</v>
      </c>
    </row>
    <row r="627" spans="1:7" x14ac:dyDescent="0.25">
      <c r="A627" s="38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3994</v>
      </c>
      <c r="G627" t="str">
        <f>IF(ISNA(MATCH(A627,'ESO zone constants'!$A$2:$A$9998,0)),"","X")</f>
        <v>X</v>
      </c>
    </row>
    <row r="628" spans="1:7" x14ac:dyDescent="0.25">
      <c r="A628" s="38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3995</v>
      </c>
      <c r="G628" t="str">
        <f>IF(ISNA(MATCH(A628,'ESO zone constants'!$A$2:$A$9998,0)),"","X")</f>
        <v>X</v>
      </c>
    </row>
    <row r="629" spans="1:7" x14ac:dyDescent="0.25">
      <c r="A629" s="38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3996</v>
      </c>
      <c r="G629" t="str">
        <f>IF(ISNA(MATCH(A629,'ESO zone constants'!$A$2:$A$9998,0)),"","X")</f>
        <v>X</v>
      </c>
    </row>
    <row r="630" spans="1:7" x14ac:dyDescent="0.25">
      <c r="A630" s="38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3490</v>
      </c>
      <c r="G630" t="str">
        <f>IF(ISNA(MATCH(A630,'ESO zone constants'!$A$2:$A$9998,0)),"","X")</f>
        <v>X</v>
      </c>
    </row>
    <row r="631" spans="1:7" x14ac:dyDescent="0.25">
      <c r="A631" s="38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3491</v>
      </c>
      <c r="G631" t="str">
        <f>IF(ISNA(MATCH(A631,'ESO zone constants'!$A$2:$A$9998,0)),"","X")</f>
        <v>X</v>
      </c>
    </row>
    <row r="632" spans="1:7" x14ac:dyDescent="0.25">
      <c r="A632" s="38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3983</v>
      </c>
      <c r="G632" t="str">
        <f>IF(ISNA(MATCH(A632,'ESO zone constants'!$A$2:$A$9998,0)),"","X")</f>
        <v>X</v>
      </c>
    </row>
    <row r="633" spans="1:7" x14ac:dyDescent="0.25">
      <c r="A633" s="38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2840</v>
      </c>
      <c r="G633" t="str">
        <f>IF(ISNA(MATCH(A633,'ESO zone constants'!$A$2:$A$9998,0)),"","X")</f>
        <v>X</v>
      </c>
    </row>
    <row r="634" spans="1:7" x14ac:dyDescent="0.25">
      <c r="A634" s="38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3492</v>
      </c>
      <c r="G634" t="str">
        <f>IF(ISNA(MATCH(A634,'ESO zone constants'!$A$2:$A$9998,0)),"","X")</f>
        <v>X</v>
      </c>
    </row>
    <row r="635" spans="1:7" x14ac:dyDescent="0.25">
      <c r="A635" s="38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3493</v>
      </c>
      <c r="G635" t="str">
        <f>IF(ISNA(MATCH(A635,'ESO zone constants'!$A$2:$A$9998,0)),"","X")</f>
        <v>X</v>
      </c>
    </row>
    <row r="636" spans="1:7" x14ac:dyDescent="0.25">
      <c r="A636" s="38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3494</v>
      </c>
      <c r="G636" t="str">
        <f>IF(ISNA(MATCH(A636,'ESO zone constants'!$A$2:$A$9998,0)),"","X")</f>
        <v>X</v>
      </c>
    </row>
    <row r="637" spans="1:7" x14ac:dyDescent="0.25">
      <c r="A637" s="38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3495</v>
      </c>
      <c r="G637" t="str">
        <f>IF(ISNA(MATCH(A637,'ESO zone constants'!$A$2:$A$9998,0)),"","X")</f>
        <v>X</v>
      </c>
    </row>
    <row r="638" spans="1:7" x14ac:dyDescent="0.25">
      <c r="A638" s="38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3496</v>
      </c>
      <c r="G638" t="str">
        <f>IF(ISNA(MATCH(A638,'ESO zone constants'!$A$2:$A$9998,0)),"","X")</f>
        <v>X</v>
      </c>
    </row>
    <row r="639" spans="1:7" x14ac:dyDescent="0.25">
      <c r="A639" s="38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3497</v>
      </c>
      <c r="G639" t="str">
        <f>IF(ISNA(MATCH(A639,'ESO zone constants'!$A$2:$A$9998,0)),"","X")</f>
        <v>X</v>
      </c>
    </row>
    <row r="640" spans="1:7" x14ac:dyDescent="0.25">
      <c r="A640" s="38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3498</v>
      </c>
      <c r="G640" t="str">
        <f>IF(ISNA(MATCH(A640,'ESO zone constants'!$A$2:$A$9998,0)),"","X")</f>
        <v>X</v>
      </c>
    </row>
    <row r="641" spans="1:7" x14ac:dyDescent="0.25">
      <c r="A641" s="38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3982</v>
      </c>
      <c r="G641" t="str">
        <f>IF(ISNA(MATCH(A641,'ESO zone constants'!$A$2:$A$9998,0)),"","X")</f>
        <v>X</v>
      </c>
    </row>
    <row r="642" spans="1:7" x14ac:dyDescent="0.25">
      <c r="A642" s="38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3500</v>
      </c>
      <c r="G642" t="str">
        <f>IF(ISNA(MATCH(A642,'ESO zone constants'!$A$2:$A$9998,0)),"","X")</f>
        <v>X</v>
      </c>
    </row>
    <row r="643" spans="1:7" x14ac:dyDescent="0.25">
      <c r="A643" s="38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3501</v>
      </c>
      <c r="G643" t="str">
        <f>IF(ISNA(MATCH(A643,'ESO zone constants'!$A$2:$A$9998,0)),"","X")</f>
        <v>X</v>
      </c>
    </row>
    <row r="644" spans="1:7" x14ac:dyDescent="0.25">
      <c r="A644" s="38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3502</v>
      </c>
      <c r="G644" t="str">
        <f>IF(ISNA(MATCH(A644,'ESO zone constants'!$A$2:$A$9998,0)),"","X")</f>
        <v>X</v>
      </c>
    </row>
    <row r="645" spans="1:7" x14ac:dyDescent="0.25">
      <c r="A645" s="38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3503</v>
      </c>
      <c r="G645" t="str">
        <f>IF(ISNA(MATCH(A645,'ESO zone constants'!$A$2:$A$9998,0)),"","X")</f>
        <v>X</v>
      </c>
    </row>
    <row r="646" spans="1:7" x14ac:dyDescent="0.25">
      <c r="A646" s="38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3504</v>
      </c>
      <c r="G646" t="str">
        <f>IF(ISNA(MATCH(A646,'ESO zone constants'!$A$2:$A$9998,0)),"","X")</f>
        <v>X</v>
      </c>
    </row>
    <row r="647" spans="1:7" x14ac:dyDescent="0.25">
      <c r="A647" s="38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3505</v>
      </c>
      <c r="G647" t="str">
        <f>IF(ISNA(MATCH(A647,'ESO zone constants'!$A$2:$A$9998,0)),"","X")</f>
        <v>X</v>
      </c>
    </row>
    <row r="648" spans="1:7" x14ac:dyDescent="0.25">
      <c r="A648" s="38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3138</v>
      </c>
      <c r="G648" t="str">
        <f>IF(ISNA(MATCH(A648,'ESO zone constants'!$A$2:$A$9998,0)),"","X")</f>
        <v>X</v>
      </c>
    </row>
    <row r="649" spans="1:7" x14ac:dyDescent="0.25">
      <c r="A649" s="38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3153</v>
      </c>
      <c r="G649" t="str">
        <f>IF(ISNA(MATCH(A649,'ESO zone constants'!$A$2:$A$9998,0)),"","X")</f>
        <v>X</v>
      </c>
    </row>
    <row r="650" spans="1:7" x14ac:dyDescent="0.25">
      <c r="A650" s="38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3152</v>
      </c>
      <c r="G650" t="str">
        <f>IF(ISNA(MATCH(A650,'ESO zone constants'!$A$2:$A$9998,0)),"","X")</f>
        <v>X</v>
      </c>
    </row>
    <row r="651" spans="1:7" x14ac:dyDescent="0.25">
      <c r="A651" s="38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3970</v>
      </c>
      <c r="G651" t="str">
        <f>IF(ISNA(MATCH(A651,'ESO zone constants'!$A$2:$A$9998,0)),"","X")</f>
        <v>X</v>
      </c>
    </row>
    <row r="652" spans="1:7" x14ac:dyDescent="0.25">
      <c r="A652" s="38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3506</v>
      </c>
      <c r="G652" t="str">
        <f>IF(ISNA(MATCH(A652,'ESO zone constants'!$A$2:$A$9998,0)),"","X")</f>
        <v>X</v>
      </c>
    </row>
    <row r="653" spans="1:7" x14ac:dyDescent="0.25">
      <c r="A653" s="38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3507</v>
      </c>
      <c r="G653" t="str">
        <f>IF(ISNA(MATCH(A653,'ESO zone constants'!$A$2:$A$9998,0)),"","X")</f>
        <v>X</v>
      </c>
    </row>
    <row r="654" spans="1:7" x14ac:dyDescent="0.25">
      <c r="A654" s="38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3155</v>
      </c>
      <c r="G654" t="str">
        <f>IF(ISNA(MATCH(A654,'ESO zone constants'!$A$2:$A$9998,0)),"","X")</f>
        <v>X</v>
      </c>
    </row>
    <row r="655" spans="1:7" x14ac:dyDescent="0.25">
      <c r="A655" s="38">
        <v>1052</v>
      </c>
      <c r="B655">
        <v>653</v>
      </c>
      <c r="C655">
        <v>382</v>
      </c>
      <c r="D655" t="s">
        <v>796</v>
      </c>
      <c r="E655" t="s">
        <v>73</v>
      </c>
      <c r="F655" t="s">
        <v>3508</v>
      </c>
      <c r="G655" t="str">
        <f>IF(ISNA(MATCH(A655,'ESO zone constants'!$A$2:$A$9998,0)),"","X")</f>
        <v>X</v>
      </c>
    </row>
    <row r="656" spans="1:7" x14ac:dyDescent="0.25">
      <c r="A656" s="38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3929</v>
      </c>
      <c r="G656" t="str">
        <f>IF(ISNA(MATCH(A656,'ESO zone constants'!$A$2:$A$9998,0)),"","X")</f>
        <v>X</v>
      </c>
    </row>
    <row r="657" spans="1:7" x14ac:dyDescent="0.25">
      <c r="A657" s="38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3510</v>
      </c>
      <c r="G657" t="str">
        <f>IF(ISNA(MATCH(A657,'ESO zone constants'!$A$2:$A$9998,0)),"","X")</f>
        <v>X</v>
      </c>
    </row>
    <row r="658" spans="1:7" x14ac:dyDescent="0.25">
      <c r="A658" s="38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3511</v>
      </c>
      <c r="G658" t="str">
        <f>IF(ISNA(MATCH(A658,'ESO zone constants'!$A$2:$A$9998,0)),"","X")</f>
        <v>X</v>
      </c>
    </row>
    <row r="659" spans="1:7" x14ac:dyDescent="0.25">
      <c r="A659" s="38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3512</v>
      </c>
      <c r="G659" t="str">
        <f>IF(ISNA(MATCH(A659,'ESO zone constants'!$A$2:$A$9998,0)),"","X")</f>
        <v>X</v>
      </c>
    </row>
    <row r="660" spans="1:7" x14ac:dyDescent="0.25">
      <c r="A660" s="38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3514</v>
      </c>
      <c r="G660" t="str">
        <f>IF(ISNA(MATCH(A660,'ESO zone constants'!$A$2:$A$9998,0)),"","X")</f>
        <v>X</v>
      </c>
    </row>
    <row r="661" spans="1:7" x14ac:dyDescent="0.25">
      <c r="A661" s="38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3163</v>
      </c>
      <c r="G661" t="str">
        <f>IF(ISNA(MATCH(A661,'ESO zone constants'!$A$2:$A$9998,0)),"","X")</f>
        <v>X</v>
      </c>
    </row>
    <row r="662" spans="1:7" x14ac:dyDescent="0.25">
      <c r="A662" s="38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3910</v>
      </c>
      <c r="G662" t="str">
        <f>IF(ISNA(MATCH(A662,'ESO zone constants'!$A$2:$A$9998,0)),"","X")</f>
        <v>X</v>
      </c>
    </row>
    <row r="663" spans="1:7" x14ac:dyDescent="0.25">
      <c r="A663" s="38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3515</v>
      </c>
      <c r="G663" t="str">
        <f>IF(ISNA(MATCH(A663,'ESO zone constants'!$A$2:$A$9998,0)),"","X")</f>
        <v>X</v>
      </c>
    </row>
    <row r="664" spans="1:7" x14ac:dyDescent="0.25">
      <c r="A664" s="38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3516</v>
      </c>
      <c r="G664" t="str">
        <f>IF(ISNA(MATCH(A664,'ESO zone constants'!$A$2:$A$9998,0)),"","X")</f>
        <v>X</v>
      </c>
    </row>
    <row r="665" spans="1:7" x14ac:dyDescent="0.25">
      <c r="A665" s="38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3517</v>
      </c>
      <c r="G665" t="str">
        <f>IF(ISNA(MATCH(A665,'ESO zone constants'!$A$2:$A$9998,0)),"","X")</f>
        <v>X</v>
      </c>
    </row>
    <row r="666" spans="1:7" x14ac:dyDescent="0.25">
      <c r="A666" s="38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3518</v>
      </c>
      <c r="G666" t="str">
        <f>IF(ISNA(MATCH(A666,'ESO zone constants'!$A$2:$A$9998,0)),"","X")</f>
        <v>X</v>
      </c>
    </row>
    <row r="667" spans="1:7" x14ac:dyDescent="0.25">
      <c r="A667" s="38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3519</v>
      </c>
      <c r="G667" t="str">
        <f>IF(ISNA(MATCH(A667,'ESO zone constants'!$A$2:$A$9998,0)),"","X")</f>
        <v>X</v>
      </c>
    </row>
    <row r="668" spans="1:7" x14ac:dyDescent="0.25">
      <c r="A668" s="38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38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38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3520</v>
      </c>
      <c r="G670" t="str">
        <f>IF(ISNA(MATCH(A670,'ESO zone constants'!$A$2:$A$9998,0)),"","X")</f>
        <v>X</v>
      </c>
    </row>
    <row r="671" spans="1:7" x14ac:dyDescent="0.25">
      <c r="A671" s="38">
        <v>1074</v>
      </c>
      <c r="B671">
        <v>669</v>
      </c>
      <c r="C671">
        <v>41</v>
      </c>
      <c r="D671" t="s">
        <v>810</v>
      </c>
      <c r="E671" t="s">
        <v>764</v>
      </c>
      <c r="F671" t="s">
        <v>3521</v>
      </c>
      <c r="G671" t="str">
        <f>IF(ISNA(MATCH(A671,'ESO zone constants'!$A$2:$A$9998,0)),"","X")</f>
        <v>X</v>
      </c>
    </row>
    <row r="672" spans="1:7" x14ac:dyDescent="0.25">
      <c r="A672" s="38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3521</v>
      </c>
      <c r="G672" t="str">
        <f>IF(ISNA(MATCH(A672,'ESO zone constants'!$A$2:$A$9998,0)),"","X")</f>
        <v>X</v>
      </c>
    </row>
    <row r="673" spans="1:7" x14ac:dyDescent="0.25">
      <c r="A673" s="38">
        <v>1076</v>
      </c>
      <c r="B673">
        <v>671</v>
      </c>
      <c r="C673">
        <v>3</v>
      </c>
      <c r="D673" t="s">
        <v>810</v>
      </c>
      <c r="E673" t="s">
        <v>764</v>
      </c>
      <c r="F673" t="s">
        <v>3521</v>
      </c>
      <c r="G673" t="str">
        <f>IF(ISNA(MATCH(A673,'ESO zone constants'!$A$2:$A$9998,0)),"","X")</f>
        <v>X</v>
      </c>
    </row>
    <row r="674" spans="1:7" x14ac:dyDescent="0.25">
      <c r="A674" s="38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3522</v>
      </c>
      <c r="G674" t="str">
        <f>IF(ISNA(MATCH(A674,'ESO zone constants'!$A$2:$A$9998,0)),"","X")</f>
        <v>X</v>
      </c>
    </row>
    <row r="675" spans="1:7" x14ac:dyDescent="0.25">
      <c r="A675" s="38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3523</v>
      </c>
      <c r="G675" t="str">
        <f>IF(ISNA(MATCH(A675,'ESO zone constants'!$A$2:$A$9998,0)),"","X")</f>
        <v>X</v>
      </c>
    </row>
    <row r="676" spans="1:7" x14ac:dyDescent="0.25">
      <c r="A676" s="38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3524</v>
      </c>
      <c r="G676" t="str">
        <f>IF(ISNA(MATCH(A676,'ESO zone constants'!$A$2:$A$9998,0)),"","X")</f>
        <v>X</v>
      </c>
    </row>
    <row r="677" spans="1:7" x14ac:dyDescent="0.25">
      <c r="A677" s="38">
        <v>1080</v>
      </c>
      <c r="B677">
        <v>675</v>
      </c>
      <c r="C677">
        <v>101</v>
      </c>
      <c r="D677" t="s">
        <v>814</v>
      </c>
      <c r="E677" t="s">
        <v>64</v>
      </c>
      <c r="F677" t="s">
        <v>3525</v>
      </c>
      <c r="G677" t="str">
        <f>IF(ISNA(MATCH(A677,'ESO zone constants'!$A$2:$A$9998,0)),"","X")</f>
        <v>X</v>
      </c>
    </row>
    <row r="678" spans="1:7" x14ac:dyDescent="0.25">
      <c r="A678" s="38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3909</v>
      </c>
      <c r="G678" t="str">
        <f>IF(ISNA(MATCH(A678,'ESO zone constants'!$A$2:$A$9998,0)),"","X")</f>
        <v>X</v>
      </c>
    </row>
    <row r="679" spans="1:7" x14ac:dyDescent="0.25">
      <c r="A679" s="38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3169</v>
      </c>
      <c r="G679" t="str">
        <f>IF(ISNA(MATCH(A679,'ESO zone constants'!$A$2:$A$9998,0)),"","X")</f>
        <v>X</v>
      </c>
    </row>
    <row r="680" spans="1:7" x14ac:dyDescent="0.25">
      <c r="A680" s="38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3526</v>
      </c>
      <c r="G680" t="str">
        <f>IF(ISNA(MATCH(A680,'ESO zone constants'!$A$2:$A$9998,0)),"","X")</f>
        <v>X</v>
      </c>
    </row>
    <row r="681" spans="1:7" x14ac:dyDescent="0.25">
      <c r="A681" s="38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3527</v>
      </c>
      <c r="G681" t="str">
        <f>IF(ISNA(MATCH(A681,'ESO zone constants'!$A$2:$A$9998,0)),"","X")</f>
        <v>X</v>
      </c>
    </row>
    <row r="682" spans="1:7" x14ac:dyDescent="0.25">
      <c r="A682" s="38">
        <v>1086</v>
      </c>
      <c r="B682">
        <v>680</v>
      </c>
      <c r="C682">
        <v>1086</v>
      </c>
      <c r="D682" t="s">
        <v>4012</v>
      </c>
      <c r="E682" t="s">
        <v>4156</v>
      </c>
      <c r="F682" t="s">
        <v>4127</v>
      </c>
      <c r="G682" t="str">
        <f>IF(ISNA(MATCH(A682,'ESO zone constants'!$A$2:$A$9998,0)),"","X")</f>
        <v>X</v>
      </c>
    </row>
    <row r="683" spans="1:7" x14ac:dyDescent="0.25">
      <c r="A683" s="38">
        <v>1088</v>
      </c>
      <c r="B683">
        <v>681</v>
      </c>
      <c r="C683">
        <v>1086</v>
      </c>
      <c r="D683" t="s">
        <v>4013</v>
      </c>
      <c r="E683" t="s">
        <v>4184</v>
      </c>
      <c r="F683" t="s">
        <v>4155</v>
      </c>
      <c r="G683" t="str">
        <f>IF(ISNA(MATCH(A683,'ESO zone constants'!$A$2:$A$9998,0)),"","X")</f>
        <v>X</v>
      </c>
    </row>
    <row r="684" spans="1:7" x14ac:dyDescent="0.25">
      <c r="A684" s="38">
        <v>1089</v>
      </c>
      <c r="B684">
        <v>682</v>
      </c>
      <c r="C684">
        <v>1086</v>
      </c>
      <c r="D684" t="s">
        <v>4014</v>
      </c>
      <c r="E684" t="s">
        <v>4157</v>
      </c>
      <c r="F684" t="s">
        <v>4128</v>
      </c>
      <c r="G684" t="str">
        <f>IF(ISNA(MATCH(A684,'ESO zone constants'!$A$2:$A$9998,0)),"","X")</f>
        <v>X</v>
      </c>
    </row>
    <row r="685" spans="1:7" x14ac:dyDescent="0.25">
      <c r="A685" s="38">
        <v>1090</v>
      </c>
      <c r="B685">
        <v>683</v>
      </c>
      <c r="C685">
        <v>1086</v>
      </c>
      <c r="D685" t="s">
        <v>4015</v>
      </c>
      <c r="E685" t="s">
        <v>4158</v>
      </c>
      <c r="F685" t="s">
        <v>4129</v>
      </c>
      <c r="G685" t="str">
        <f>IF(ISNA(MATCH(A685,'ESO zone constants'!$A$2:$A$9998,0)),"","X")</f>
        <v>X</v>
      </c>
    </row>
    <row r="686" spans="1:7" x14ac:dyDescent="0.25">
      <c r="A686" s="38">
        <v>1091</v>
      </c>
      <c r="B686">
        <v>684</v>
      </c>
      <c r="C686">
        <v>1086</v>
      </c>
      <c r="D686" t="s">
        <v>4016</v>
      </c>
      <c r="E686" t="s">
        <v>4159</v>
      </c>
      <c r="F686" t="s">
        <v>4130</v>
      </c>
      <c r="G686" t="str">
        <f>IF(ISNA(MATCH(A686,'ESO zone constants'!$A$2:$A$9998,0)),"","X")</f>
        <v>X</v>
      </c>
    </row>
    <row r="687" spans="1:7" x14ac:dyDescent="0.25">
      <c r="A687" s="38">
        <v>1092</v>
      </c>
      <c r="B687">
        <v>685</v>
      </c>
      <c r="C687">
        <v>1086</v>
      </c>
      <c r="D687" t="s">
        <v>4017</v>
      </c>
      <c r="E687" t="s">
        <v>4160</v>
      </c>
      <c r="F687" t="s">
        <v>4131</v>
      </c>
      <c r="G687" t="str">
        <f>IF(ISNA(MATCH(A687,'ESO zone constants'!$A$2:$A$9998,0)),"","X")</f>
        <v>X</v>
      </c>
    </row>
    <row r="688" spans="1:7" x14ac:dyDescent="0.25">
      <c r="A688" s="38">
        <v>1094</v>
      </c>
      <c r="B688">
        <v>686</v>
      </c>
      <c r="C688">
        <v>1086</v>
      </c>
      <c r="D688" t="s">
        <v>4018</v>
      </c>
      <c r="E688" t="s">
        <v>4161</v>
      </c>
      <c r="F688" t="s">
        <v>4132</v>
      </c>
      <c r="G688" t="str">
        <f>IF(ISNA(MATCH(A688,'ESO zone constants'!$A$2:$A$9998,0)),"","X")</f>
        <v>X</v>
      </c>
    </row>
    <row r="689" spans="1:7" x14ac:dyDescent="0.25">
      <c r="A689" s="38">
        <v>1095</v>
      </c>
      <c r="B689">
        <v>687</v>
      </c>
      <c r="C689">
        <v>1086</v>
      </c>
      <c r="D689" t="s">
        <v>4019</v>
      </c>
      <c r="E689" t="s">
        <v>4162</v>
      </c>
      <c r="F689" t="s">
        <v>4133</v>
      </c>
      <c r="G689" t="str">
        <f>IF(ISNA(MATCH(A689,'ESO zone constants'!$A$2:$A$9998,0)),"","X")</f>
        <v>X</v>
      </c>
    </row>
    <row r="690" spans="1:7" x14ac:dyDescent="0.25">
      <c r="A690" s="38">
        <v>1096</v>
      </c>
      <c r="B690">
        <v>688</v>
      </c>
      <c r="C690">
        <v>1086</v>
      </c>
      <c r="D690" t="s">
        <v>4020</v>
      </c>
      <c r="E690" t="s">
        <v>4163</v>
      </c>
      <c r="F690" t="s">
        <v>4134</v>
      </c>
      <c r="G690" t="str">
        <f>IF(ISNA(MATCH(A690,'ESO zone constants'!$A$2:$A$9998,0)),"","X")</f>
        <v>X</v>
      </c>
    </row>
    <row r="691" spans="1:7" x14ac:dyDescent="0.25">
      <c r="A691" s="38">
        <v>1097</v>
      </c>
      <c r="B691">
        <v>689</v>
      </c>
      <c r="C691">
        <v>1086</v>
      </c>
      <c r="D691" t="s">
        <v>4021</v>
      </c>
      <c r="E691" t="s">
        <v>4164</v>
      </c>
      <c r="F691" t="s">
        <v>4135</v>
      </c>
      <c r="G691" t="str">
        <f>IF(ISNA(MATCH(A691,'ESO zone constants'!$A$2:$A$9998,0)),"","X")</f>
        <v>X</v>
      </c>
    </row>
    <row r="692" spans="1:7" x14ac:dyDescent="0.25">
      <c r="A692" s="38">
        <v>1098</v>
      </c>
      <c r="B692">
        <v>690</v>
      </c>
      <c r="C692">
        <v>1086</v>
      </c>
      <c r="D692" t="s">
        <v>4022</v>
      </c>
      <c r="E692" t="s">
        <v>4165</v>
      </c>
      <c r="F692" t="s">
        <v>4136</v>
      </c>
      <c r="G692" t="str">
        <f>IF(ISNA(MATCH(A692,'ESO zone constants'!$A$2:$A$9998,0)),"","X")</f>
        <v>X</v>
      </c>
    </row>
    <row r="693" spans="1:7" x14ac:dyDescent="0.25">
      <c r="A693" s="38">
        <v>1099</v>
      </c>
      <c r="B693">
        <v>691</v>
      </c>
      <c r="C693">
        <v>1086</v>
      </c>
      <c r="D693" t="s">
        <v>4023</v>
      </c>
      <c r="E693" t="s">
        <v>4166</v>
      </c>
      <c r="F693" t="s">
        <v>4137</v>
      </c>
      <c r="G693" t="str">
        <f>IF(ISNA(MATCH(A693,'ESO zone constants'!$A$2:$A$9998,0)),"","X")</f>
        <v>X</v>
      </c>
    </row>
    <row r="694" spans="1:7" x14ac:dyDescent="0.25">
      <c r="A694" s="38">
        <v>1101</v>
      </c>
      <c r="B694">
        <v>692</v>
      </c>
      <c r="C694">
        <v>1086</v>
      </c>
      <c r="D694" t="s">
        <v>4024</v>
      </c>
      <c r="E694" t="s">
        <v>4167</v>
      </c>
      <c r="F694" t="s">
        <v>4138</v>
      </c>
      <c r="G694" t="str">
        <f>IF(ISNA(MATCH(A694,'ESO zone constants'!$A$2:$A$9998,0)),"","X")</f>
        <v>X</v>
      </c>
    </row>
    <row r="695" spans="1:7" x14ac:dyDescent="0.25">
      <c r="A695" s="38">
        <v>1102</v>
      </c>
      <c r="B695">
        <v>693</v>
      </c>
      <c r="C695">
        <v>1086</v>
      </c>
      <c r="D695" t="s">
        <v>4025</v>
      </c>
      <c r="E695" t="s">
        <v>4168</v>
      </c>
      <c r="F695" t="s">
        <v>4139</v>
      </c>
      <c r="G695" t="str">
        <f>IF(ISNA(MATCH(A695,'ESO zone constants'!$A$2:$A$9998,0)),"","X")</f>
        <v>X</v>
      </c>
    </row>
    <row r="696" spans="1:7" x14ac:dyDescent="0.25">
      <c r="A696" s="38">
        <v>1103</v>
      </c>
      <c r="B696">
        <v>694</v>
      </c>
      <c r="C696">
        <v>1086</v>
      </c>
      <c r="D696" t="s">
        <v>4026</v>
      </c>
      <c r="E696" t="s">
        <v>4169</v>
      </c>
      <c r="F696" t="s">
        <v>4140</v>
      </c>
      <c r="G696" t="str">
        <f>IF(ISNA(MATCH(A696,'ESO zone constants'!$A$2:$A$9998,0)),"","X")</f>
        <v>X</v>
      </c>
    </row>
    <row r="697" spans="1:7" x14ac:dyDescent="0.25">
      <c r="A697" s="38">
        <v>1105</v>
      </c>
      <c r="B697">
        <v>695</v>
      </c>
      <c r="C697">
        <v>1086</v>
      </c>
      <c r="D697" t="s">
        <v>4027</v>
      </c>
      <c r="E697" t="s">
        <v>4170</v>
      </c>
      <c r="F697" t="s">
        <v>4141</v>
      </c>
      <c r="G697" t="str">
        <f>IF(ISNA(MATCH(A697,'ESO zone constants'!$A$2:$A$9998,0)),"","X")</f>
        <v>X</v>
      </c>
    </row>
    <row r="698" spans="1:7" x14ac:dyDescent="0.25">
      <c r="A698" s="38">
        <v>1106</v>
      </c>
      <c r="B698">
        <v>696</v>
      </c>
      <c r="C698">
        <v>1086</v>
      </c>
      <c r="D698" t="s">
        <v>4028</v>
      </c>
      <c r="E698" t="s">
        <v>4171</v>
      </c>
      <c r="F698" t="s">
        <v>4142</v>
      </c>
      <c r="G698" t="str">
        <f>IF(ISNA(MATCH(A698,'ESO zone constants'!$A$2:$A$9998,0)),"","X")</f>
        <v>X</v>
      </c>
    </row>
    <row r="699" spans="1:7" x14ac:dyDescent="0.25">
      <c r="A699" s="38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38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3530</v>
      </c>
      <c r="G700" t="str">
        <f>IF(ISNA(MATCH(A700,'ESO zone constants'!$A$2:$A$9998,0)),"","X")</f>
        <v>X</v>
      </c>
    </row>
    <row r="701" spans="1:7" x14ac:dyDescent="0.25">
      <c r="A701" s="38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3170</v>
      </c>
      <c r="G701" t="str">
        <f>IF(ISNA(MATCH(A701,'ESO zone constants'!$A$2:$A$9998,0)),"","X")</f>
        <v>X</v>
      </c>
    </row>
    <row r="702" spans="1:7" x14ac:dyDescent="0.25">
      <c r="A702" s="38">
        <v>1110</v>
      </c>
      <c r="B702">
        <v>700</v>
      </c>
      <c r="C702">
        <v>1086</v>
      </c>
      <c r="D702" t="s">
        <v>4029</v>
      </c>
      <c r="E702" t="s">
        <v>4172</v>
      </c>
      <c r="F702" t="s">
        <v>4143</v>
      </c>
      <c r="G702" t="str">
        <f>IF(ISNA(MATCH(A702,'ESO zone constants'!$A$2:$A$9998,0)),"","X")</f>
        <v>X</v>
      </c>
    </row>
    <row r="703" spans="1:7" x14ac:dyDescent="0.25">
      <c r="A703" s="38">
        <v>1111</v>
      </c>
      <c r="B703">
        <v>701</v>
      </c>
      <c r="C703">
        <v>1086</v>
      </c>
      <c r="D703" t="s">
        <v>4030</v>
      </c>
      <c r="E703" t="s">
        <v>4173</v>
      </c>
      <c r="F703" t="s">
        <v>4144</v>
      </c>
      <c r="G703" t="str">
        <f>IF(ISNA(MATCH(A703,'ESO zone constants'!$A$2:$A$9998,0)),"","X")</f>
        <v>X</v>
      </c>
    </row>
    <row r="704" spans="1:7" x14ac:dyDescent="0.25">
      <c r="A704" s="38">
        <v>1112</v>
      </c>
      <c r="B704">
        <v>702</v>
      </c>
      <c r="C704">
        <v>1086</v>
      </c>
      <c r="D704" t="s">
        <v>4031</v>
      </c>
      <c r="E704" t="s">
        <v>4174</v>
      </c>
      <c r="F704" t="s">
        <v>4145</v>
      </c>
      <c r="G704" t="str">
        <f>IF(ISNA(MATCH(A704,'ESO zone constants'!$A$2:$A$9998,0)),"","X")</f>
        <v>X</v>
      </c>
    </row>
    <row r="705" spans="1:7" x14ac:dyDescent="0.25">
      <c r="A705" s="38">
        <v>1113</v>
      </c>
      <c r="B705">
        <v>703</v>
      </c>
      <c r="C705">
        <v>1086</v>
      </c>
      <c r="D705" t="s">
        <v>4032</v>
      </c>
      <c r="E705" t="s">
        <v>4175</v>
      </c>
      <c r="F705" t="s">
        <v>4146</v>
      </c>
      <c r="G705" t="str">
        <f>IF(ISNA(MATCH(A705,'ESO zone constants'!$A$2:$A$9998,0)),"","X")</f>
        <v>X</v>
      </c>
    </row>
    <row r="706" spans="1:7" x14ac:dyDescent="0.25">
      <c r="A706" s="38">
        <v>1114</v>
      </c>
      <c r="B706">
        <v>704</v>
      </c>
      <c r="C706">
        <v>1086</v>
      </c>
      <c r="D706" t="s">
        <v>4033</v>
      </c>
      <c r="E706" t="s">
        <v>4176</v>
      </c>
      <c r="F706" t="s">
        <v>4147</v>
      </c>
      <c r="G706" t="str">
        <f>IF(ISNA(MATCH(A706,'ESO zone constants'!$A$2:$A$9998,0)),"","X")</f>
        <v>X</v>
      </c>
    </row>
    <row r="707" spans="1:7" x14ac:dyDescent="0.25">
      <c r="A707" s="38">
        <v>1115</v>
      </c>
      <c r="B707">
        <v>705</v>
      </c>
      <c r="C707">
        <v>1086</v>
      </c>
      <c r="D707" t="s">
        <v>4034</v>
      </c>
      <c r="E707" t="s">
        <v>4177</v>
      </c>
      <c r="F707" t="s">
        <v>4148</v>
      </c>
      <c r="G707" t="str">
        <f>IF(ISNA(MATCH(A707,'ESO zone constants'!$A$2:$A$9998,0)),"","X")</f>
        <v>X</v>
      </c>
    </row>
    <row r="708" spans="1:7" x14ac:dyDescent="0.25">
      <c r="A708" s="38">
        <v>1116</v>
      </c>
      <c r="B708">
        <v>706</v>
      </c>
      <c r="C708">
        <v>1116</v>
      </c>
      <c r="D708" t="s">
        <v>4035</v>
      </c>
      <c r="E708" t="s">
        <v>4035</v>
      </c>
      <c r="F708" t="s">
        <v>4035</v>
      </c>
      <c r="G708" t="str">
        <f>IF(ISNA(MATCH(A708,'ESO zone constants'!$A$2:$A$9998,0)),"","X")</f>
        <v>X</v>
      </c>
    </row>
    <row r="709" spans="1:7" x14ac:dyDescent="0.25">
      <c r="A709" s="38">
        <v>1117</v>
      </c>
      <c r="B709">
        <v>707</v>
      </c>
      <c r="C709">
        <v>1086</v>
      </c>
      <c r="D709" t="s">
        <v>4036</v>
      </c>
      <c r="E709" t="s">
        <v>4178</v>
      </c>
      <c r="F709" t="s">
        <v>4149</v>
      </c>
      <c r="G709" t="str">
        <f>IF(ISNA(MATCH(A709,'ESO zone constants'!$A$2:$A$9998,0)),"","X")</f>
        <v>X</v>
      </c>
    </row>
    <row r="710" spans="1:7" x14ac:dyDescent="0.25">
      <c r="A710" s="38">
        <v>1118</v>
      </c>
      <c r="B710">
        <v>708</v>
      </c>
      <c r="C710">
        <v>1086</v>
      </c>
      <c r="D710" t="s">
        <v>4037</v>
      </c>
      <c r="E710" t="s">
        <v>4179</v>
      </c>
      <c r="F710" t="s">
        <v>4150</v>
      </c>
      <c r="G710" t="str">
        <f>IF(ISNA(MATCH(A710,'ESO zone constants'!$A$2:$A$9998,0)),"","X")</f>
        <v>X</v>
      </c>
    </row>
    <row r="711" spans="1:7" x14ac:dyDescent="0.25">
      <c r="A711" s="38">
        <v>1119</v>
      </c>
      <c r="B711">
        <v>709</v>
      </c>
      <c r="C711">
        <v>1086</v>
      </c>
      <c r="D711" t="s">
        <v>4038</v>
      </c>
      <c r="E711" t="s">
        <v>4180</v>
      </c>
      <c r="F711" t="s">
        <v>4151</v>
      </c>
      <c r="G711" t="str">
        <f>IF(ISNA(MATCH(A711,'ESO zone constants'!$A$2:$A$9998,0)),"","X")</f>
        <v>X</v>
      </c>
    </row>
    <row r="712" spans="1:7" x14ac:dyDescent="0.25">
      <c r="A712" s="38">
        <v>1120</v>
      </c>
      <c r="B712">
        <v>710</v>
      </c>
      <c r="C712">
        <v>1086</v>
      </c>
      <c r="D712" t="s">
        <v>4039</v>
      </c>
      <c r="E712" t="s">
        <v>4181</v>
      </c>
      <c r="F712" t="s">
        <v>4152</v>
      </c>
      <c r="G712" t="str">
        <f>IF(ISNA(MATCH(A712,'ESO zone constants'!$A$2:$A$9998,0)),"","X")</f>
        <v>X</v>
      </c>
    </row>
    <row r="713" spans="1:7" x14ac:dyDescent="0.25">
      <c r="A713" s="38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4153</v>
      </c>
      <c r="G713" t="str">
        <f>IF(ISNA(MATCH(A713,'ESO zone constants'!$A$2:$A$9998,0)),"","X")</f>
        <v>X</v>
      </c>
    </row>
    <row r="714" spans="1:7" x14ac:dyDescent="0.25">
      <c r="A714" s="38">
        <v>1122</v>
      </c>
      <c r="B714">
        <v>712</v>
      </c>
      <c r="C714">
        <v>1086</v>
      </c>
      <c r="D714" t="s">
        <v>4270</v>
      </c>
      <c r="E714" t="s">
        <v>4261</v>
      </c>
      <c r="F714" t="s">
        <v>4292</v>
      </c>
      <c r="G714" t="str">
        <f>IF(ISNA(MATCH(A714,'ESO zone constants'!$A$2:$A$9998,0)),"","X")</f>
        <v>X</v>
      </c>
    </row>
    <row r="715" spans="1:7" x14ac:dyDescent="0.25">
      <c r="A715" s="38">
        <v>1123</v>
      </c>
      <c r="B715">
        <v>713</v>
      </c>
      <c r="C715">
        <v>383</v>
      </c>
      <c r="D715" t="s">
        <v>4271</v>
      </c>
      <c r="E715" t="s">
        <v>4262</v>
      </c>
      <c r="F715" t="s">
        <v>4293</v>
      </c>
      <c r="G715" t="str">
        <f>IF(ISNA(MATCH(A715,'ESO zone constants'!$A$2:$A$9998,0)),"","X")</f>
        <v>X</v>
      </c>
    </row>
    <row r="716" spans="1:7" x14ac:dyDescent="0.25">
      <c r="A716" s="38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3174</v>
      </c>
      <c r="G716" t="str">
        <f>IF(ISNA(MATCH(A716,'ESO zone constants'!$A$2:$A$9998,0)),"","X")</f>
        <v>X</v>
      </c>
    </row>
    <row r="717" spans="1:7" x14ac:dyDescent="0.25">
      <c r="A717" s="38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3531</v>
      </c>
      <c r="G717" t="str">
        <f>IF(ISNA(MATCH(A717,'ESO zone constants'!$A$2:$A$9998,0)),"","X")</f>
        <v>X</v>
      </c>
    </row>
    <row r="718" spans="1:7" x14ac:dyDescent="0.25">
      <c r="A718" s="38">
        <v>1128</v>
      </c>
      <c r="B718">
        <v>716</v>
      </c>
      <c r="C718">
        <v>1086</v>
      </c>
      <c r="D718" t="s">
        <v>4040</v>
      </c>
      <c r="E718" t="s">
        <v>4121</v>
      </c>
      <c r="F718" t="s">
        <v>4069</v>
      </c>
      <c r="G718" t="str">
        <f>IF(ISNA(MATCH(A718,'ESO zone constants'!$A$2:$A$9998,0)),"","X")</f>
        <v>X</v>
      </c>
    </row>
    <row r="719" spans="1:7" x14ac:dyDescent="0.25">
      <c r="A719" s="38">
        <v>1129</v>
      </c>
      <c r="B719">
        <v>717</v>
      </c>
      <c r="C719">
        <v>1086</v>
      </c>
      <c r="D719" t="s">
        <v>4041</v>
      </c>
      <c r="E719" t="s">
        <v>4124</v>
      </c>
      <c r="F719" t="s">
        <v>4072</v>
      </c>
      <c r="G719" t="str">
        <f>IF(ISNA(MATCH(A719,'ESO zone constants'!$A$2:$A$9998,0)),"","X")</f>
        <v>X</v>
      </c>
    </row>
    <row r="720" spans="1:7" x14ac:dyDescent="0.25">
      <c r="A720" s="38">
        <v>1130</v>
      </c>
      <c r="B720">
        <v>718</v>
      </c>
      <c r="C720">
        <v>1130</v>
      </c>
      <c r="D720" t="s">
        <v>4042</v>
      </c>
      <c r="E720" t="s">
        <v>4125</v>
      </c>
      <c r="F720" t="s">
        <v>4073</v>
      </c>
      <c r="G720" t="str">
        <f>IF(ISNA(MATCH(A720,'ESO zone constants'!$A$2:$A$9998,0)),"","X")</f>
        <v>X</v>
      </c>
    </row>
    <row r="721" spans="1:7" x14ac:dyDescent="0.25">
      <c r="A721" s="38">
        <v>1140</v>
      </c>
      <c r="B721">
        <v>719</v>
      </c>
      <c r="C721">
        <v>104</v>
      </c>
      <c r="D721" t="s">
        <v>4272</v>
      </c>
      <c r="E721" t="s">
        <v>4284</v>
      </c>
      <c r="F721" t="s">
        <v>4294</v>
      </c>
      <c r="G721" t="str">
        <f>IF(ISNA(MATCH(A721,'ESO zone constants'!$A$2:$A$9998,0)),"","X")</f>
        <v>X</v>
      </c>
    </row>
    <row r="722" spans="1:7" x14ac:dyDescent="0.25">
      <c r="A722" s="38">
        <v>1141</v>
      </c>
      <c r="B722">
        <v>720</v>
      </c>
      <c r="C722">
        <v>101</v>
      </c>
      <c r="D722" t="s">
        <v>4273</v>
      </c>
      <c r="E722" t="s">
        <v>4290</v>
      </c>
      <c r="F722" t="s">
        <v>4295</v>
      </c>
      <c r="G722" t="str">
        <f>IF(ISNA(MATCH(A722,'ESO zone constants'!$A$2:$A$9998,0)),"","X")</f>
        <v>X</v>
      </c>
    </row>
    <row r="723" spans="1:7" x14ac:dyDescent="0.25">
      <c r="A723" s="38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3796</v>
      </c>
      <c r="G723" t="str">
        <f>IF(ISNA(MATCH(A723,'ESO zone constants'!$A$2:$A$9998,0)),"","X")</f>
        <v>X</v>
      </c>
    </row>
    <row r="724" spans="1:7" x14ac:dyDescent="0.25">
      <c r="A724" s="38">
        <v>1143</v>
      </c>
      <c r="B724">
        <v>722</v>
      </c>
      <c r="C724">
        <v>19</v>
      </c>
      <c r="D724" t="s">
        <v>4274</v>
      </c>
      <c r="E724" t="s">
        <v>4285</v>
      </c>
      <c r="F724" t="s">
        <v>4296</v>
      </c>
      <c r="G724" t="str">
        <f>IF(ISNA(MATCH(A724,'ESO zone constants'!$A$2:$A$9998,0)),"","X")</f>
        <v>X</v>
      </c>
    </row>
    <row r="725" spans="1:7" x14ac:dyDescent="0.25">
      <c r="A725" s="38">
        <v>1144</v>
      </c>
      <c r="B725">
        <v>723</v>
      </c>
      <c r="C725">
        <v>1144</v>
      </c>
      <c r="D725" t="s">
        <v>4275</v>
      </c>
      <c r="E725" t="s">
        <v>4286</v>
      </c>
      <c r="F725" t="s">
        <v>4297</v>
      </c>
      <c r="G725" t="str">
        <f>IF(ISNA(MATCH(A725,'ESO zone constants'!$A$2:$A$9998,0)),"","X")</f>
        <v>X</v>
      </c>
    </row>
    <row r="726" spans="1:7" x14ac:dyDescent="0.25">
      <c r="A726" s="38">
        <v>1153</v>
      </c>
      <c r="B726">
        <v>724</v>
      </c>
      <c r="C726">
        <v>1153</v>
      </c>
      <c r="D726" t="s">
        <v>4278</v>
      </c>
      <c r="E726" t="s">
        <v>4278</v>
      </c>
      <c r="F726" t="s">
        <v>4278</v>
      </c>
      <c r="G726" t="str">
        <f>IF(ISNA(MATCH(A726,'ESO zone constants'!$A$2:$A$9998,0)),"","X")</f>
        <v>X</v>
      </c>
    </row>
    <row r="727" spans="1:7" x14ac:dyDescent="0.25">
      <c r="A727" s="38">
        <v>1154</v>
      </c>
      <c r="B727">
        <v>725</v>
      </c>
      <c r="C727">
        <v>1154</v>
      </c>
      <c r="D727" t="s">
        <v>4277</v>
      </c>
      <c r="E727" t="s">
        <v>4288</v>
      </c>
      <c r="F727" t="s">
        <v>4299</v>
      </c>
      <c r="G727" t="str">
        <f>IF(ISNA(MATCH(A727,'ESO zone constants'!$A$2:$A$9998,0)),"","X")</f>
        <v>X</v>
      </c>
    </row>
    <row r="728" spans="1:7" x14ac:dyDescent="0.25">
      <c r="A728" s="38">
        <v>1155</v>
      </c>
      <c r="B728">
        <v>726</v>
      </c>
      <c r="C728">
        <v>1155</v>
      </c>
      <c r="D728" t="s">
        <v>4276</v>
      </c>
      <c r="E728" t="s">
        <v>4289</v>
      </c>
      <c r="F728" t="s">
        <v>4298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60"/>
  <sheetViews>
    <sheetView workbookViewId="0">
      <pane xSplit="3" ySplit="1" topLeftCell="E360" activePane="bottomRight" state="frozen"/>
      <selection pane="topRight" activeCell="D1" sqref="D1"/>
      <selection pane="bottomLeft" activeCell="A2" sqref="A2"/>
      <selection pane="bottomRight" activeCell="E373" sqref="E373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2817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3998</v>
      </c>
      <c r="L1" s="14" t="s">
        <v>4001</v>
      </c>
      <c r="M1" s="22" t="s">
        <v>4000</v>
      </c>
      <c r="N1" t="s">
        <v>4187</v>
      </c>
      <c r="O1" s="3" t="s">
        <v>4322</v>
      </c>
      <c r="P1" s="3" t="s">
        <v>4188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6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2523</v>
      </c>
      <c r="B1" s="6" t="s">
        <v>2524</v>
      </c>
      <c r="C1" s="1" t="s">
        <v>2525</v>
      </c>
      <c r="D1" s="1" t="s">
        <v>2544</v>
      </c>
      <c r="E1" s="1" t="s">
        <v>2545</v>
      </c>
      <c r="F1" s="6" t="s">
        <v>137</v>
      </c>
      <c r="G1" s="3" t="s">
        <v>146</v>
      </c>
      <c r="H1" s="3" t="s">
        <v>2814</v>
      </c>
      <c r="I1" s="3" t="s">
        <v>2815</v>
      </c>
      <c r="J1" s="3" t="s">
        <v>2816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2818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2819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2820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2556</v>
      </c>
      <c r="D5" t="s">
        <v>157</v>
      </c>
      <c r="E5" t="s">
        <v>2821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2822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2823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2824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2825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2826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2827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2828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2829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2830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2831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2832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2833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2834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2835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2836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2837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2838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2839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2840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2841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92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:K195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40" bestFit="1" customWidth="1"/>
  </cols>
  <sheetData>
    <row r="1" spans="1:16" s="1" customFormat="1" x14ac:dyDescent="0.25">
      <c r="A1" s="6" t="s">
        <v>2428</v>
      </c>
      <c r="B1" s="6" t="s">
        <v>2523</v>
      </c>
      <c r="C1" s="6" t="s">
        <v>2524</v>
      </c>
      <c r="D1" s="1" t="s">
        <v>2525</v>
      </c>
      <c r="E1" s="1" t="s">
        <v>2544</v>
      </c>
      <c r="F1" s="1" t="s">
        <v>3176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2817</v>
      </c>
      <c r="L1" s="6" t="s">
        <v>2528</v>
      </c>
      <c r="M1" s="1" t="s">
        <v>2522</v>
      </c>
      <c r="N1" s="1" t="s">
        <v>2526</v>
      </c>
      <c r="O1" s="1" t="s">
        <v>2527</v>
      </c>
      <c r="P1" s="40" t="s">
        <v>4326</v>
      </c>
    </row>
    <row r="2" spans="1:16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IF(B2&lt;&gt;"",VLOOKUP(B2,'ESO map constants'!$A$2:$F$999,6,FALSE),"")</f>
        <v>3</v>
      </c>
      <c r="H2" s="3">
        <f>IF(G2&lt;&gt;"",VLOOKUP(G2,'ESO zone constants'!$A$2:$B$9998,2,FALSE),"")</f>
        <v>2</v>
      </c>
      <c r="I2" s="3" t="str">
        <f>IF(G2&lt;&gt;"",VLOOKUP(G2,'ESO zone constants'!$A$2:$F$998,4,FALSE),"")</f>
        <v>Glenumbra</v>
      </c>
      <c r="J2" s="3" t="str">
        <f>IF(G2&lt;&gt;"",VLOOKUP(G2,'ESO zone constants'!$A$2:$F$998,5,FALSE),"")</f>
        <v>Glenumbra</v>
      </c>
      <c r="K2" s="3" t="str">
        <f>IF(G2&lt;&gt;"",VLOOKUP(G2,'ESO zone constants'!$A$2:$F$998,6,FALSE),"")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  <c r="P2" s="40" t="str">
        <f>IF(A2&lt;&gt;"",IF(G2&lt;&gt;"",IF(OR(ISNA(A2),ISNA(G2)),"","["&amp;A2&amp;"]="&amp;G2&amp;","),""),"")</f>
        <v>[1]=3,</v>
      </c>
    </row>
    <row r="3" spans="1:16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IF(B3&lt;&gt;"",VLOOKUP(B3,'ESO map constants'!$A$2:$F$999,6,FALSE),"")</f>
        <v>3</v>
      </c>
      <c r="H3" s="3">
        <f>IF(G3&lt;&gt;"",VLOOKUP(G3,'ESO zone constants'!$A$2:$B$9998,2,FALSE),"")</f>
        <v>2</v>
      </c>
      <c r="I3" s="3" t="str">
        <f>IF(G3&lt;&gt;"",VLOOKUP(G3,'ESO zone constants'!$A$2:$F$998,4,FALSE),"")</f>
        <v>Glenumbra</v>
      </c>
      <c r="J3" s="3" t="str">
        <f>IF(G3&lt;&gt;"",VLOOKUP(G3,'ESO zone constants'!$A$2:$F$998,5,FALSE),"")</f>
        <v>Glenumbra</v>
      </c>
      <c r="K3" s="3" t="str">
        <f>IF(G3&lt;&gt;"",VLOOKUP(G3,'ESO zone constants'!$A$2:$F$998,6,FALSE),"")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  <c r="P3" s="40" t="str">
        <f t="shared" ref="P3:P66" si="0">IF(A3&lt;&gt;"",IF(G3&lt;&gt;"",IF(OR(ISNA(A3),ISNA(G3)),"","["&amp;A3&amp;"]="&amp;G3&amp;","),""),"")</f>
        <v>[2]=3,</v>
      </c>
    </row>
    <row r="4" spans="1:16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IF(B4&lt;&gt;"",VLOOKUP(B4,'ESO map constants'!$A$2:$F$999,6,FALSE),"")</f>
        <v>3</v>
      </c>
      <c r="H4" s="3">
        <f>IF(G4&lt;&gt;"",VLOOKUP(G4,'ESO zone constants'!$A$2:$B$9998,2,FALSE),"")</f>
        <v>2</v>
      </c>
      <c r="I4" s="3" t="str">
        <f>IF(G4&lt;&gt;"",VLOOKUP(G4,'ESO zone constants'!$A$2:$F$998,4,FALSE),"")</f>
        <v>Glenumbra</v>
      </c>
      <c r="J4" s="3" t="str">
        <f>IF(G4&lt;&gt;"",VLOOKUP(G4,'ESO zone constants'!$A$2:$F$998,5,FALSE),"")</f>
        <v>Glenumbra</v>
      </c>
      <c r="K4" s="3" t="str">
        <f>IF(G4&lt;&gt;"",VLOOKUP(G4,'ESO zone constants'!$A$2:$F$998,6,FALSE),"")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  <c r="P4" s="40" t="str">
        <f t="shared" si="0"/>
        <v>[3]=3,</v>
      </c>
    </row>
    <row r="5" spans="1:16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IF(B5&lt;&gt;"",VLOOKUP(B5,'ESO map constants'!$A$2:$F$999,6,FALSE),"")</f>
        <v>3</v>
      </c>
      <c r="H5" s="3">
        <f>IF(G5&lt;&gt;"",VLOOKUP(G5,'ESO zone constants'!$A$2:$B$9998,2,FALSE),"")</f>
        <v>2</v>
      </c>
      <c r="I5" s="3" t="str">
        <f>IF(G5&lt;&gt;"",VLOOKUP(G5,'ESO zone constants'!$A$2:$F$998,4,FALSE),"")</f>
        <v>Glenumbra</v>
      </c>
      <c r="J5" s="3" t="str">
        <f>IF(G5&lt;&gt;"",VLOOKUP(G5,'ESO zone constants'!$A$2:$F$998,5,FALSE),"")</f>
        <v>Glenumbra</v>
      </c>
      <c r="K5" s="3" t="str">
        <f>IF(G5&lt;&gt;"",VLOOKUP(G5,'ESO zone constants'!$A$2:$F$998,6,FALSE),"")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  <c r="P5" s="40" t="str">
        <f t="shared" si="0"/>
        <v>[4]=3,</v>
      </c>
    </row>
    <row r="6" spans="1:16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IF(B6&lt;&gt;"",VLOOKUP(B6,'ESO map constants'!$A$2:$F$999,6,FALSE),"")</f>
        <v>3</v>
      </c>
      <c r="H6" s="3">
        <f>IF(G6&lt;&gt;"",VLOOKUP(G6,'ESO zone constants'!$A$2:$B$9998,2,FALSE),"")</f>
        <v>2</v>
      </c>
      <c r="I6" s="3" t="str">
        <f>IF(G6&lt;&gt;"",VLOOKUP(G6,'ESO zone constants'!$A$2:$F$998,4,FALSE),"")</f>
        <v>Glenumbra</v>
      </c>
      <c r="J6" s="3" t="str">
        <f>IF(G6&lt;&gt;"",VLOOKUP(G6,'ESO zone constants'!$A$2:$F$998,5,FALSE),"")</f>
        <v>Glenumbra</v>
      </c>
      <c r="K6" s="3" t="str">
        <f>IF(G6&lt;&gt;"",VLOOKUP(G6,'ESO zone constants'!$A$2:$F$998,6,FALSE),"")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  <c r="P6" s="40" t="str">
        <f t="shared" si="0"/>
        <v>[5]=3,</v>
      </c>
    </row>
    <row r="7" spans="1:16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IF(B7&lt;&gt;"",VLOOKUP(B7,'ESO map constants'!$A$2:$F$999,6,FALSE),"")</f>
        <v>3</v>
      </c>
      <c r="H7" s="3">
        <f>IF(G7&lt;&gt;"",VLOOKUP(G7,'ESO zone constants'!$A$2:$B$9998,2,FALSE),"")</f>
        <v>2</v>
      </c>
      <c r="I7" s="3" t="str">
        <f>IF(G7&lt;&gt;"",VLOOKUP(G7,'ESO zone constants'!$A$2:$F$998,4,FALSE),"")</f>
        <v>Glenumbra</v>
      </c>
      <c r="J7" s="3" t="str">
        <f>IF(G7&lt;&gt;"",VLOOKUP(G7,'ESO zone constants'!$A$2:$F$998,5,FALSE),"")</f>
        <v>Glenumbra</v>
      </c>
      <c r="K7" s="3" t="str">
        <f>IF(G7&lt;&gt;"",VLOOKUP(G7,'ESO zone constants'!$A$2:$F$998,6,FALSE),"")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  <c r="P7" s="40" t="str">
        <f t="shared" si="0"/>
        <v>[6]=3,</v>
      </c>
    </row>
    <row r="8" spans="1:16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IF(B8&lt;&gt;"",VLOOKUP(B8,'ESO map constants'!$A$2:$F$999,6,FALSE),"")</f>
        <v>3</v>
      </c>
      <c r="H8" s="3">
        <f>IF(G8&lt;&gt;"",VLOOKUP(G8,'ESO zone constants'!$A$2:$B$9998,2,FALSE),"")</f>
        <v>2</v>
      </c>
      <c r="I8" s="3" t="str">
        <f>IF(G8&lt;&gt;"",VLOOKUP(G8,'ESO zone constants'!$A$2:$F$998,4,FALSE),"")</f>
        <v>Glenumbra</v>
      </c>
      <c r="J8" s="3" t="str">
        <f>IF(G8&lt;&gt;"",VLOOKUP(G8,'ESO zone constants'!$A$2:$F$998,5,FALSE),"")</f>
        <v>Glenumbra</v>
      </c>
      <c r="K8" s="3" t="str">
        <f>IF(G8&lt;&gt;"",VLOOKUP(G8,'ESO zone constants'!$A$2:$F$998,6,FALSE),"")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  <c r="P8" s="40" t="str">
        <f t="shared" si="0"/>
        <v>[7]=3,</v>
      </c>
    </row>
    <row r="9" spans="1:16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IF(B9&lt;&gt;"",VLOOKUP(B9,'ESO map constants'!$A$2:$F$999,6,FALSE),"")</f>
        <v>3</v>
      </c>
      <c r="H9" s="3">
        <f>IF(G9&lt;&gt;"",VLOOKUP(G9,'ESO zone constants'!$A$2:$B$9998,2,FALSE),"")</f>
        <v>2</v>
      </c>
      <c r="I9" s="3" t="str">
        <f>IF(G9&lt;&gt;"",VLOOKUP(G9,'ESO zone constants'!$A$2:$F$998,4,FALSE),"")</f>
        <v>Glenumbra</v>
      </c>
      <c r="J9" s="3" t="str">
        <f>IF(G9&lt;&gt;"",VLOOKUP(G9,'ESO zone constants'!$A$2:$F$998,5,FALSE),"")</f>
        <v>Glenumbra</v>
      </c>
      <c r="K9" s="3" t="str">
        <f>IF(G9&lt;&gt;"",VLOOKUP(G9,'ESO zone constants'!$A$2:$F$998,6,FALSE),"")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  <c r="P9" s="40" t="str">
        <f t="shared" si="0"/>
        <v>[8]=3,</v>
      </c>
    </row>
    <row r="10" spans="1:16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IF(B10&lt;&gt;"",VLOOKUP(B10,'ESO map constants'!$A$2:$F$999,6,FALSE),"")</f>
        <v>20</v>
      </c>
      <c r="H10" s="3">
        <f>IF(G10&lt;&gt;"",VLOOKUP(G10,'ESO zone constants'!$A$2:$B$9998,2,FALSE),"")</f>
        <v>5</v>
      </c>
      <c r="I10" s="3" t="str">
        <f>IF(G10&lt;&gt;"",VLOOKUP(G10,'ESO zone constants'!$A$2:$F$998,4,FALSE),"")</f>
        <v>Kluftspitze</v>
      </c>
      <c r="J10" s="3" t="str">
        <f>IF(G10&lt;&gt;"",VLOOKUP(G10,'ESO zone constants'!$A$2:$F$998,5,FALSE),"")</f>
        <v>Rivenspire</v>
      </c>
      <c r="K10" s="3" t="str">
        <f>IF(G10&lt;&gt;"",VLOOKUP(G10,'ESO zone constants'!$A$2:$F$998,6,FALSE),"")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  <c r="P10" s="40" t="str">
        <f t="shared" si="0"/>
        <v>[9]=20,</v>
      </c>
    </row>
    <row r="11" spans="1:16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IF(B11&lt;&gt;"",VLOOKUP(B11,'ESO map constants'!$A$2:$F$999,6,FALSE),"")</f>
        <v>20</v>
      </c>
      <c r="H11" s="3">
        <f>IF(G11&lt;&gt;"",VLOOKUP(G11,'ESO zone constants'!$A$2:$B$9998,2,FALSE),"")</f>
        <v>5</v>
      </c>
      <c r="I11" s="3" t="str">
        <f>IF(G11&lt;&gt;"",VLOOKUP(G11,'ESO zone constants'!$A$2:$F$998,4,FALSE),"")</f>
        <v>Kluftspitze</v>
      </c>
      <c r="J11" s="3" t="str">
        <f>IF(G11&lt;&gt;"",VLOOKUP(G11,'ESO zone constants'!$A$2:$F$998,5,FALSE),"")</f>
        <v>Rivenspire</v>
      </c>
      <c r="K11" s="3" t="str">
        <f>IF(G11&lt;&gt;"",VLOOKUP(G11,'ESO zone constants'!$A$2:$F$998,6,FALSE),"")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  <c r="P11" s="40" t="str">
        <f t="shared" si="0"/>
        <v>[10]=20,</v>
      </c>
    </row>
    <row r="12" spans="1:16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IF(B12&lt;&gt;"",VLOOKUP(B12,'ESO map constants'!$A$2:$F$999,6,FALSE),"")</f>
        <v>20</v>
      </c>
      <c r="H12" s="3">
        <f>IF(G12&lt;&gt;"",VLOOKUP(G12,'ESO zone constants'!$A$2:$B$9998,2,FALSE),"")</f>
        <v>5</v>
      </c>
      <c r="I12" s="3" t="str">
        <f>IF(G12&lt;&gt;"",VLOOKUP(G12,'ESO zone constants'!$A$2:$F$998,4,FALSE),"")</f>
        <v>Kluftspitze</v>
      </c>
      <c r="J12" s="3" t="str">
        <f>IF(G12&lt;&gt;"",VLOOKUP(G12,'ESO zone constants'!$A$2:$F$998,5,FALSE),"")</f>
        <v>Rivenspire</v>
      </c>
      <c r="K12" s="3" t="str">
        <f>IF(G12&lt;&gt;"",VLOOKUP(G12,'ESO zone constants'!$A$2:$F$998,6,FALSE),"")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  <c r="P12" s="40" t="str">
        <f t="shared" si="0"/>
        <v>[11]=20,</v>
      </c>
    </row>
    <row r="13" spans="1:16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IF(B13&lt;&gt;"",VLOOKUP(B13,'ESO map constants'!$A$2:$F$999,6,FALSE),"")</f>
        <v>20</v>
      </c>
      <c r="H13" s="3">
        <f>IF(G13&lt;&gt;"",VLOOKUP(G13,'ESO zone constants'!$A$2:$B$9998,2,FALSE),"")</f>
        <v>5</v>
      </c>
      <c r="I13" s="3" t="str">
        <f>IF(G13&lt;&gt;"",VLOOKUP(G13,'ESO zone constants'!$A$2:$F$998,4,FALSE),"")</f>
        <v>Kluftspitze</v>
      </c>
      <c r="J13" s="3" t="str">
        <f>IF(G13&lt;&gt;"",VLOOKUP(G13,'ESO zone constants'!$A$2:$F$998,5,FALSE),"")</f>
        <v>Rivenspire</v>
      </c>
      <c r="K13" s="3" t="str">
        <f>IF(G13&lt;&gt;"",VLOOKUP(G13,'ESO zone constants'!$A$2:$F$998,6,FALSE),"")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  <c r="P13" s="40" t="str">
        <f t="shared" si="0"/>
        <v>[12]=20,</v>
      </c>
    </row>
    <row r="14" spans="1:16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IF(B14&lt;&gt;"",VLOOKUP(B14,'ESO map constants'!$A$2:$F$999,6,FALSE),"")</f>
        <v>20</v>
      </c>
      <c r="H14" s="3">
        <f>IF(G14&lt;&gt;"",VLOOKUP(G14,'ESO zone constants'!$A$2:$B$9998,2,FALSE),"")</f>
        <v>5</v>
      </c>
      <c r="I14" s="3" t="str">
        <f>IF(G14&lt;&gt;"",VLOOKUP(G14,'ESO zone constants'!$A$2:$F$998,4,FALSE),"")</f>
        <v>Kluftspitze</v>
      </c>
      <c r="J14" s="3" t="str">
        <f>IF(G14&lt;&gt;"",VLOOKUP(G14,'ESO zone constants'!$A$2:$F$998,5,FALSE),"")</f>
        <v>Rivenspire</v>
      </c>
      <c r="K14" s="3" t="str">
        <f>IF(G14&lt;&gt;"",VLOOKUP(G14,'ESO zone constants'!$A$2:$F$998,6,FALSE),"")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  <c r="P14" s="40" t="str">
        <f t="shared" si="0"/>
        <v>[13]=20,</v>
      </c>
    </row>
    <row r="15" spans="1:16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IF(B15&lt;&gt;"",VLOOKUP(B15,'ESO map constants'!$A$2:$F$999,6,FALSE),"")</f>
        <v>19</v>
      </c>
      <c r="H15" s="3">
        <f>IF(G15&lt;&gt;"",VLOOKUP(G15,'ESO zone constants'!$A$2:$B$9998,2,FALSE),"")</f>
        <v>4</v>
      </c>
      <c r="I15" s="3" t="str">
        <f>IF(G15&lt;&gt;"",VLOOKUP(G15,'ESO zone constants'!$A$2:$F$998,4,FALSE),"")</f>
        <v>Sturmhafen</v>
      </c>
      <c r="J15" s="3" t="str">
        <f>IF(G15&lt;&gt;"",VLOOKUP(G15,'ESO zone constants'!$A$2:$F$998,5,FALSE),"")</f>
        <v>Stormhaven</v>
      </c>
      <c r="K15" s="3" t="str">
        <f>IF(G15&lt;&gt;"",VLOOKUP(G15,'ESO zone constants'!$A$2:$F$998,6,FALSE),"")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  <c r="P15" s="40" t="str">
        <f t="shared" si="0"/>
        <v>[14]=19,</v>
      </c>
    </row>
    <row r="16" spans="1:16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IF(B16&lt;&gt;"",VLOOKUP(B16,'ESO map constants'!$A$2:$F$999,6,FALSE),"")</f>
        <v>19</v>
      </c>
      <c r="H16" s="3">
        <f>IF(G16&lt;&gt;"",VLOOKUP(G16,'ESO zone constants'!$A$2:$B$9998,2,FALSE),"")</f>
        <v>4</v>
      </c>
      <c r="I16" s="3" t="str">
        <f>IF(G16&lt;&gt;"",VLOOKUP(G16,'ESO zone constants'!$A$2:$F$998,4,FALSE),"")</f>
        <v>Sturmhafen</v>
      </c>
      <c r="J16" s="3" t="str">
        <f>IF(G16&lt;&gt;"",VLOOKUP(G16,'ESO zone constants'!$A$2:$F$998,5,FALSE),"")</f>
        <v>Stormhaven</v>
      </c>
      <c r="K16" s="3" t="str">
        <f>IF(G16&lt;&gt;"",VLOOKUP(G16,'ESO zone constants'!$A$2:$F$998,6,FALSE),"")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  <c r="P16" s="40" t="str">
        <f t="shared" si="0"/>
        <v>[15]=19,</v>
      </c>
    </row>
    <row r="17" spans="1:16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IF(B17&lt;&gt;"",VLOOKUP(B17,'ESO map constants'!$A$2:$F$999,6,FALSE),"")</f>
        <v>19</v>
      </c>
      <c r="H17" s="3">
        <f>IF(G17&lt;&gt;"",VLOOKUP(G17,'ESO zone constants'!$A$2:$B$9998,2,FALSE),"")</f>
        <v>4</v>
      </c>
      <c r="I17" s="3" t="str">
        <f>IF(G17&lt;&gt;"",VLOOKUP(G17,'ESO zone constants'!$A$2:$F$998,4,FALSE),"")</f>
        <v>Sturmhafen</v>
      </c>
      <c r="J17" s="3" t="str">
        <f>IF(G17&lt;&gt;"",VLOOKUP(G17,'ESO zone constants'!$A$2:$F$998,5,FALSE),"")</f>
        <v>Stormhaven</v>
      </c>
      <c r="K17" s="3" t="str">
        <f>IF(G17&lt;&gt;"",VLOOKUP(G17,'ESO zone constants'!$A$2:$F$998,6,FALSE),"")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  <c r="P17" s="40" t="str">
        <f t="shared" si="0"/>
        <v>[16]=19,</v>
      </c>
    </row>
    <row r="18" spans="1:16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IF(B18&lt;&gt;"",VLOOKUP(B18,'ESO map constants'!$A$2:$F$999,6,FALSE),"")</f>
        <v>19</v>
      </c>
      <c r="H18" s="3">
        <f>IF(G18&lt;&gt;"",VLOOKUP(G18,'ESO zone constants'!$A$2:$B$9998,2,FALSE),"")</f>
        <v>4</v>
      </c>
      <c r="I18" s="3" t="str">
        <f>IF(G18&lt;&gt;"",VLOOKUP(G18,'ESO zone constants'!$A$2:$F$998,4,FALSE),"")</f>
        <v>Sturmhafen</v>
      </c>
      <c r="J18" s="3" t="str">
        <f>IF(G18&lt;&gt;"",VLOOKUP(G18,'ESO zone constants'!$A$2:$F$998,5,FALSE),"")</f>
        <v>Stormhaven</v>
      </c>
      <c r="K18" s="3" t="str">
        <f>IF(G18&lt;&gt;"",VLOOKUP(G18,'ESO zone constants'!$A$2:$F$998,6,FALSE),"")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  <c r="P18" s="40" t="str">
        <f t="shared" si="0"/>
        <v>[17]=19,</v>
      </c>
    </row>
    <row r="19" spans="1:16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IF(B19&lt;&gt;"",VLOOKUP(B19,'ESO map constants'!$A$2:$F$999,6,FALSE),"")</f>
        <v>19</v>
      </c>
      <c r="H19" s="3">
        <f>IF(G19&lt;&gt;"",VLOOKUP(G19,'ESO zone constants'!$A$2:$B$9998,2,FALSE),"")</f>
        <v>4</v>
      </c>
      <c r="I19" s="3" t="str">
        <f>IF(G19&lt;&gt;"",VLOOKUP(G19,'ESO zone constants'!$A$2:$F$998,4,FALSE),"")</f>
        <v>Sturmhafen</v>
      </c>
      <c r="J19" s="3" t="str">
        <f>IF(G19&lt;&gt;"",VLOOKUP(G19,'ESO zone constants'!$A$2:$F$998,5,FALSE),"")</f>
        <v>Stormhaven</v>
      </c>
      <c r="K19" s="3" t="str">
        <f>IF(G19&lt;&gt;"",VLOOKUP(G19,'ESO zone constants'!$A$2:$F$998,6,FALSE),"")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  <c r="P19" s="40" t="str">
        <f t="shared" si="0"/>
        <v>[18]=19,</v>
      </c>
    </row>
    <row r="20" spans="1:16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IF(B20&lt;&gt;"",VLOOKUP(B20,'ESO map constants'!$A$2:$F$999,6,FALSE),"")</f>
        <v>19</v>
      </c>
      <c r="H20" s="3">
        <f>IF(G20&lt;&gt;"",VLOOKUP(G20,'ESO zone constants'!$A$2:$B$9998,2,FALSE),"")</f>
        <v>4</v>
      </c>
      <c r="I20" s="3" t="str">
        <f>IF(G20&lt;&gt;"",VLOOKUP(G20,'ESO zone constants'!$A$2:$F$998,4,FALSE),"")</f>
        <v>Sturmhafen</v>
      </c>
      <c r="J20" s="3" t="str">
        <f>IF(G20&lt;&gt;"",VLOOKUP(G20,'ESO zone constants'!$A$2:$F$998,5,FALSE),"")</f>
        <v>Stormhaven</v>
      </c>
      <c r="K20" s="3" t="str">
        <f>IF(G20&lt;&gt;"",VLOOKUP(G20,'ESO zone constants'!$A$2:$F$998,6,FALSE),"")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  <c r="P20" s="40" t="str">
        <f t="shared" si="0"/>
        <v>[19]=19,</v>
      </c>
    </row>
    <row r="21" spans="1:16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IF(B21&lt;&gt;"",VLOOKUP(B21,'ESO map constants'!$A$2:$F$999,6,FALSE),"")</f>
        <v>3</v>
      </c>
      <c r="H21" s="3">
        <f>IF(G21&lt;&gt;"",VLOOKUP(G21,'ESO zone constants'!$A$2:$B$9998,2,FALSE),"")</f>
        <v>2</v>
      </c>
      <c r="I21" s="3" t="str">
        <f>IF(G21&lt;&gt;"",VLOOKUP(G21,'ESO zone constants'!$A$2:$F$998,4,FALSE),"")</f>
        <v>Glenumbra</v>
      </c>
      <c r="J21" s="3" t="str">
        <f>IF(G21&lt;&gt;"",VLOOKUP(G21,'ESO zone constants'!$A$2:$F$998,5,FALSE),"")</f>
        <v>Glenumbra</v>
      </c>
      <c r="K21" s="3" t="str">
        <f>IF(G21&lt;&gt;"",VLOOKUP(G21,'ESO zone constants'!$A$2:$F$998,6,FALSE),"")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  <c r="P21" s="40" t="str">
        <f t="shared" si="0"/>
        <v>[20]=3,</v>
      </c>
    </row>
    <row r="22" spans="1:16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IF(B22&lt;&gt;"",VLOOKUP(B22,'ESO map constants'!$A$2:$F$999,6,FALSE),"")</f>
        <v>383</v>
      </c>
      <c r="H22" s="3">
        <f>IF(G22&lt;&gt;"",VLOOKUP(G22,'ESO zone constants'!$A$2:$B$9998,2,FALSE),"")</f>
        <v>180</v>
      </c>
      <c r="I22" s="3" t="str">
        <f>IF(G22&lt;&gt;"",VLOOKUP(G22,'ESO zone constants'!$A$2:$F$998,4,FALSE),"")</f>
        <v>Grahtwald</v>
      </c>
      <c r="J22" s="3" t="str">
        <f>IF(G22&lt;&gt;"",VLOOKUP(G22,'ESO zone constants'!$A$2:$F$998,5,FALSE),"")</f>
        <v>Grahtwood</v>
      </c>
      <c r="K22" s="3" t="str">
        <f>IF(G22&lt;&gt;"",VLOOKUP(G22,'ESO zone constants'!$A$2:$F$998,6,FALSE),"")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  <c r="P22" s="40" t="str">
        <f t="shared" si="0"/>
        <v>[21]=383,</v>
      </c>
    </row>
    <row r="23" spans="1:16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IF(B23&lt;&gt;"",VLOOKUP(B23,'ESO map constants'!$A$2:$F$999,6,FALSE),"")</f>
        <v>19</v>
      </c>
      <c r="H23" s="3">
        <f>IF(G23&lt;&gt;"",VLOOKUP(G23,'ESO zone constants'!$A$2:$B$9998,2,FALSE),"")</f>
        <v>4</v>
      </c>
      <c r="I23" s="3" t="str">
        <f>IF(G23&lt;&gt;"",VLOOKUP(G23,'ESO zone constants'!$A$2:$F$998,4,FALSE),"")</f>
        <v>Sturmhafen</v>
      </c>
      <c r="J23" s="3" t="str">
        <f>IF(G23&lt;&gt;"",VLOOKUP(G23,'ESO zone constants'!$A$2:$F$998,5,FALSE),"")</f>
        <v>Stormhaven</v>
      </c>
      <c r="K23" s="3" t="str">
        <f>IF(G23&lt;&gt;"",VLOOKUP(G23,'ESO zone constants'!$A$2:$F$998,6,FALSE),"")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  <c r="P23" s="40" t="str">
        <f t="shared" si="0"/>
        <v>[22]=19,</v>
      </c>
    </row>
    <row r="24" spans="1:16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IF(B24&lt;&gt;"",VLOOKUP(B24,'ESO map constants'!$A$2:$F$999,6,FALSE),"")</f>
        <v>19</v>
      </c>
      <c r="H24" s="3">
        <f>IF(G24&lt;&gt;"",VLOOKUP(G24,'ESO zone constants'!$A$2:$B$9998,2,FALSE),"")</f>
        <v>4</v>
      </c>
      <c r="I24" s="3" t="str">
        <f>IF(G24&lt;&gt;"",VLOOKUP(G24,'ESO zone constants'!$A$2:$F$998,4,FALSE),"")</f>
        <v>Sturmhafen</v>
      </c>
      <c r="J24" s="3" t="str">
        <f>IF(G24&lt;&gt;"",VLOOKUP(G24,'ESO zone constants'!$A$2:$F$998,5,FALSE),"")</f>
        <v>Stormhaven</v>
      </c>
      <c r="K24" s="3" t="str">
        <f>IF(G24&lt;&gt;"",VLOOKUP(G24,'ESO zone constants'!$A$2:$F$998,6,FALSE),"")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  <c r="P24" s="40" t="str">
        <f t="shared" si="0"/>
        <v>[23]=19,</v>
      </c>
    </row>
    <row r="25" spans="1:16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IF(B25&lt;&gt;"",VLOOKUP(B25,'ESO map constants'!$A$2:$F$999,6,FALSE),"")</f>
        <v>57</v>
      </c>
      <c r="H25" s="3">
        <f>IF(G25&lt;&gt;"",VLOOKUP(G25,'ESO zone constants'!$A$2:$B$9998,2,FALSE),"")</f>
        <v>10</v>
      </c>
      <c r="I25" s="3" t="str">
        <f>IF(G25&lt;&gt;"",VLOOKUP(G25,'ESO zone constants'!$A$2:$F$998,4,FALSE),"")</f>
        <v>Deshaan</v>
      </c>
      <c r="J25" s="3" t="str">
        <f>IF(G25&lt;&gt;"",VLOOKUP(G25,'ESO zone constants'!$A$2:$F$998,5,FALSE),"")</f>
        <v>Deshaan</v>
      </c>
      <c r="K25" s="3" t="str">
        <f>IF(G25&lt;&gt;"",VLOOKUP(G25,'ESO zone constants'!$A$2:$F$998,6,FALSE),"")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  <c r="P25" s="40" t="str">
        <f t="shared" si="0"/>
        <v>[24]=57,</v>
      </c>
    </row>
    <row r="26" spans="1:16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IF(B26&lt;&gt;"",VLOOKUP(B26,'ESO map constants'!$A$2:$F$999,6,FALSE),"")</f>
        <v>57</v>
      </c>
      <c r="H26" s="3">
        <f>IF(G26&lt;&gt;"",VLOOKUP(G26,'ESO zone constants'!$A$2:$B$9998,2,FALSE),"")</f>
        <v>10</v>
      </c>
      <c r="I26" s="3" t="str">
        <f>IF(G26&lt;&gt;"",VLOOKUP(G26,'ESO zone constants'!$A$2:$F$998,4,FALSE),"")</f>
        <v>Deshaan</v>
      </c>
      <c r="J26" s="3" t="str">
        <f>IF(G26&lt;&gt;"",VLOOKUP(G26,'ESO zone constants'!$A$2:$F$998,5,FALSE),"")</f>
        <v>Deshaan</v>
      </c>
      <c r="K26" s="3" t="str">
        <f>IF(G26&lt;&gt;"",VLOOKUP(G26,'ESO zone constants'!$A$2:$F$998,6,FALSE),"")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  <c r="P26" s="40" t="str">
        <f t="shared" si="0"/>
        <v>[25]=57,</v>
      </c>
    </row>
    <row r="27" spans="1:16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IF(B27&lt;&gt;"",VLOOKUP(B27,'ESO map constants'!$A$2:$F$999,6,FALSE),"")</f>
        <v>57</v>
      </c>
      <c r="H27" s="3">
        <f>IF(G27&lt;&gt;"",VLOOKUP(G27,'ESO zone constants'!$A$2:$B$9998,2,FALSE),"")</f>
        <v>10</v>
      </c>
      <c r="I27" s="3" t="str">
        <f>IF(G27&lt;&gt;"",VLOOKUP(G27,'ESO zone constants'!$A$2:$F$998,4,FALSE),"")</f>
        <v>Deshaan</v>
      </c>
      <c r="J27" s="3" t="str">
        <f>IF(G27&lt;&gt;"",VLOOKUP(G27,'ESO zone constants'!$A$2:$F$998,5,FALSE),"")</f>
        <v>Deshaan</v>
      </c>
      <c r="K27" s="3" t="str">
        <f>IF(G27&lt;&gt;"",VLOOKUP(G27,'ESO zone constants'!$A$2:$F$998,6,FALSE),"")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  <c r="P27" s="40" t="str">
        <f t="shared" si="0"/>
        <v>[26]=57,</v>
      </c>
    </row>
    <row r="28" spans="1:16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IF(B28&lt;&gt;"",VLOOKUP(B28,'ESO map constants'!$A$2:$F$999,6,FALSE),"")</f>
        <v>57</v>
      </c>
      <c r="H28" s="3">
        <f>IF(G28&lt;&gt;"",VLOOKUP(G28,'ESO zone constants'!$A$2:$B$9998,2,FALSE),"")</f>
        <v>10</v>
      </c>
      <c r="I28" s="3" t="str">
        <f>IF(G28&lt;&gt;"",VLOOKUP(G28,'ESO zone constants'!$A$2:$F$998,4,FALSE),"")</f>
        <v>Deshaan</v>
      </c>
      <c r="J28" s="3" t="str">
        <f>IF(G28&lt;&gt;"",VLOOKUP(G28,'ESO zone constants'!$A$2:$F$998,5,FALSE),"")</f>
        <v>Deshaan</v>
      </c>
      <c r="K28" s="3" t="str">
        <f>IF(G28&lt;&gt;"",VLOOKUP(G28,'ESO zone constants'!$A$2:$F$998,6,FALSE),"")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  <c r="P28" s="40" t="str">
        <f t="shared" si="0"/>
        <v>[27]=57,</v>
      </c>
    </row>
    <row r="29" spans="1:16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IF(B29&lt;&gt;"",VLOOKUP(B29,'ESO map constants'!$A$2:$F$999,6,FALSE),"")</f>
        <v>57</v>
      </c>
      <c r="H29" s="3">
        <f>IF(G29&lt;&gt;"",VLOOKUP(G29,'ESO zone constants'!$A$2:$B$9998,2,FALSE),"")</f>
        <v>10</v>
      </c>
      <c r="I29" s="3" t="str">
        <f>IF(G29&lt;&gt;"",VLOOKUP(G29,'ESO zone constants'!$A$2:$F$998,4,FALSE),"")</f>
        <v>Deshaan</v>
      </c>
      <c r="J29" s="3" t="str">
        <f>IF(G29&lt;&gt;"",VLOOKUP(G29,'ESO zone constants'!$A$2:$F$998,5,FALSE),"")</f>
        <v>Deshaan</v>
      </c>
      <c r="K29" s="3" t="str">
        <f>IF(G29&lt;&gt;"",VLOOKUP(G29,'ESO zone constants'!$A$2:$F$998,6,FALSE),"")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  <c r="P29" s="40" t="str">
        <f t="shared" si="0"/>
        <v>[28]=57,</v>
      </c>
    </row>
    <row r="30" spans="1:16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IF(B30&lt;&gt;"",VLOOKUP(B30,'ESO map constants'!$A$2:$F$999,6,FALSE),"")</f>
        <v>57</v>
      </c>
      <c r="H30" s="3">
        <f>IF(G30&lt;&gt;"",VLOOKUP(G30,'ESO zone constants'!$A$2:$B$9998,2,FALSE),"")</f>
        <v>10</v>
      </c>
      <c r="I30" s="3" t="str">
        <f>IF(G30&lt;&gt;"",VLOOKUP(G30,'ESO zone constants'!$A$2:$F$998,4,FALSE),"")</f>
        <v>Deshaan</v>
      </c>
      <c r="J30" s="3" t="str">
        <f>IF(G30&lt;&gt;"",VLOOKUP(G30,'ESO zone constants'!$A$2:$F$998,5,FALSE),"")</f>
        <v>Deshaan</v>
      </c>
      <c r="K30" s="3" t="str">
        <f>IF(G30&lt;&gt;"",VLOOKUP(G30,'ESO zone constants'!$A$2:$F$998,6,FALSE),"")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  <c r="P30" s="40" t="str">
        <f t="shared" si="0"/>
        <v>[29]=57,</v>
      </c>
    </row>
    <row r="31" spans="1:16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IF(B31&lt;&gt;"",VLOOKUP(B31,'ESO map constants'!$A$2:$F$999,6,FALSE),"")</f>
        <v>57</v>
      </c>
      <c r="H31" s="3">
        <f>IF(G31&lt;&gt;"",VLOOKUP(G31,'ESO zone constants'!$A$2:$B$9998,2,FALSE),"")</f>
        <v>10</v>
      </c>
      <c r="I31" s="3" t="str">
        <f>IF(G31&lt;&gt;"",VLOOKUP(G31,'ESO zone constants'!$A$2:$F$998,4,FALSE),"")</f>
        <v>Deshaan</v>
      </c>
      <c r="J31" s="3" t="str">
        <f>IF(G31&lt;&gt;"",VLOOKUP(G31,'ESO zone constants'!$A$2:$F$998,5,FALSE),"")</f>
        <v>Deshaan</v>
      </c>
      <c r="K31" s="3" t="str">
        <f>IF(G31&lt;&gt;"",VLOOKUP(G31,'ESO zone constants'!$A$2:$F$998,6,FALSE),"")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  <c r="P31" s="40" t="str">
        <f t="shared" si="0"/>
        <v>[30]=57,</v>
      </c>
    </row>
    <row r="32" spans="1:16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IF(B32&lt;&gt;"",VLOOKUP(B32,'ESO map constants'!$A$2:$F$999,6,FALSE),"")</f>
        <v>19</v>
      </c>
      <c r="H32" s="3">
        <f>IF(G32&lt;&gt;"",VLOOKUP(G32,'ESO zone constants'!$A$2:$B$9998,2,FALSE),"")</f>
        <v>4</v>
      </c>
      <c r="I32" s="3" t="str">
        <f>IF(G32&lt;&gt;"",VLOOKUP(G32,'ESO zone constants'!$A$2:$F$998,4,FALSE),"")</f>
        <v>Sturmhafen</v>
      </c>
      <c r="J32" s="3" t="str">
        <f>IF(G32&lt;&gt;"",VLOOKUP(G32,'ESO zone constants'!$A$2:$F$998,5,FALSE),"")</f>
        <v>Stormhaven</v>
      </c>
      <c r="K32" s="3" t="str">
        <f>IF(G32&lt;&gt;"",VLOOKUP(G32,'ESO zone constants'!$A$2:$F$998,6,FALSE),"")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  <c r="P32" s="40" t="str">
        <f t="shared" si="0"/>
        <v>[31]=19,</v>
      </c>
    </row>
    <row r="33" spans="1:16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IF(B33&lt;&gt;"",VLOOKUP(B33,'ESO map constants'!$A$2:$F$999,6,FALSE),"")</f>
        <v>57</v>
      </c>
      <c r="H33" s="3">
        <f>IF(G33&lt;&gt;"",VLOOKUP(G33,'ESO zone constants'!$A$2:$B$9998,2,FALSE),"")</f>
        <v>10</v>
      </c>
      <c r="I33" s="3" t="str">
        <f>IF(G33&lt;&gt;"",VLOOKUP(G33,'ESO zone constants'!$A$2:$F$998,4,FALSE),"")</f>
        <v>Deshaan</v>
      </c>
      <c r="J33" s="3" t="str">
        <f>IF(G33&lt;&gt;"",VLOOKUP(G33,'ESO zone constants'!$A$2:$F$998,5,FALSE),"")</f>
        <v>Deshaan</v>
      </c>
      <c r="K33" s="3" t="str">
        <f>IF(G33&lt;&gt;"",VLOOKUP(G33,'ESO zone constants'!$A$2:$F$998,6,FALSE),"")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  <c r="P33" s="40" t="str">
        <f t="shared" si="0"/>
        <v>[32]=57,</v>
      </c>
    </row>
    <row r="34" spans="1:16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IF(B34&lt;&gt;"",VLOOKUP(B34,'ESO map constants'!$A$2:$F$999,6,FALSE),"")</f>
        <v>92</v>
      </c>
      <c r="H34" s="3">
        <f>IF(G34&lt;&gt;"",VLOOKUP(G34,'ESO zone constants'!$A$2:$B$9998,2,FALSE),"")</f>
        <v>14</v>
      </c>
      <c r="I34" s="3" t="str">
        <f>IF(G34&lt;&gt;"",VLOOKUP(G34,'ESO zone constants'!$A$2:$F$998,4,FALSE),"")</f>
        <v>Bangkorai</v>
      </c>
      <c r="J34" s="3" t="str">
        <f>IF(G34&lt;&gt;"",VLOOKUP(G34,'ESO zone constants'!$A$2:$F$998,5,FALSE),"")</f>
        <v>Bangkorai</v>
      </c>
      <c r="K34" s="3" t="str">
        <f>IF(G34&lt;&gt;"",VLOOKUP(G34,'ESO zone constants'!$A$2:$F$998,6,FALSE),"")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  <c r="P34" s="40" t="str">
        <f t="shared" si="0"/>
        <v>[33]=92,</v>
      </c>
    </row>
    <row r="35" spans="1:16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IF(B35&lt;&gt;"",VLOOKUP(B35,'ESO map constants'!$A$2:$F$999,6,FALSE),"")</f>
        <v>92</v>
      </c>
      <c r="H35" s="3">
        <f>IF(G35&lt;&gt;"",VLOOKUP(G35,'ESO zone constants'!$A$2:$B$9998,2,FALSE),"")</f>
        <v>14</v>
      </c>
      <c r="I35" s="3" t="str">
        <f>IF(G35&lt;&gt;"",VLOOKUP(G35,'ESO zone constants'!$A$2:$F$998,4,FALSE),"")</f>
        <v>Bangkorai</v>
      </c>
      <c r="J35" s="3" t="str">
        <f>IF(G35&lt;&gt;"",VLOOKUP(G35,'ESO zone constants'!$A$2:$F$998,5,FALSE),"")</f>
        <v>Bangkorai</v>
      </c>
      <c r="K35" s="3" t="str">
        <f>IF(G35&lt;&gt;"",VLOOKUP(G35,'ESO zone constants'!$A$2:$F$998,6,FALSE),"")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  <c r="P35" s="40" t="str">
        <f t="shared" si="0"/>
        <v>[34]=92,</v>
      </c>
    </row>
    <row r="36" spans="1:16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IF(B36&lt;&gt;"",VLOOKUP(B36,'ESO map constants'!$A$2:$F$999,6,FALSE),"")</f>
        <v>92</v>
      </c>
      <c r="H36" s="3">
        <f>IF(G36&lt;&gt;"",VLOOKUP(G36,'ESO zone constants'!$A$2:$B$9998,2,FALSE),"")</f>
        <v>14</v>
      </c>
      <c r="I36" s="3" t="str">
        <f>IF(G36&lt;&gt;"",VLOOKUP(G36,'ESO zone constants'!$A$2:$F$998,4,FALSE),"")</f>
        <v>Bangkorai</v>
      </c>
      <c r="J36" s="3" t="str">
        <f>IF(G36&lt;&gt;"",VLOOKUP(G36,'ESO zone constants'!$A$2:$F$998,5,FALSE),"")</f>
        <v>Bangkorai</v>
      </c>
      <c r="K36" s="3" t="str">
        <f>IF(G36&lt;&gt;"",VLOOKUP(G36,'ESO zone constants'!$A$2:$F$998,6,FALSE),"")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  <c r="P36" s="40" t="str">
        <f t="shared" si="0"/>
        <v>[35]=92,</v>
      </c>
    </row>
    <row r="37" spans="1:16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IF(B37&lt;&gt;"",VLOOKUP(B37,'ESO map constants'!$A$2:$F$999,6,FALSE),"")</f>
        <v>92</v>
      </c>
      <c r="H37" s="3">
        <f>IF(G37&lt;&gt;"",VLOOKUP(G37,'ESO zone constants'!$A$2:$B$9998,2,FALSE),"")</f>
        <v>14</v>
      </c>
      <c r="I37" s="3" t="str">
        <f>IF(G37&lt;&gt;"",VLOOKUP(G37,'ESO zone constants'!$A$2:$F$998,4,FALSE),"")</f>
        <v>Bangkorai</v>
      </c>
      <c r="J37" s="3" t="str">
        <f>IF(G37&lt;&gt;"",VLOOKUP(G37,'ESO zone constants'!$A$2:$F$998,5,FALSE),"")</f>
        <v>Bangkorai</v>
      </c>
      <c r="K37" s="3" t="str">
        <f>IF(G37&lt;&gt;"",VLOOKUP(G37,'ESO zone constants'!$A$2:$F$998,6,FALSE),"")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  <c r="P37" s="40" t="str">
        <f t="shared" si="0"/>
        <v>[36]=92,</v>
      </c>
    </row>
    <row r="38" spans="1:16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IF(B38&lt;&gt;"",VLOOKUP(B38,'ESO map constants'!$A$2:$F$999,6,FALSE),"")</f>
        <v>92</v>
      </c>
      <c r="H38" s="3">
        <f>IF(G38&lt;&gt;"",VLOOKUP(G38,'ESO zone constants'!$A$2:$B$9998,2,FALSE),"")</f>
        <v>14</v>
      </c>
      <c r="I38" s="3" t="str">
        <f>IF(G38&lt;&gt;"",VLOOKUP(G38,'ESO zone constants'!$A$2:$F$998,4,FALSE),"")</f>
        <v>Bangkorai</v>
      </c>
      <c r="J38" s="3" t="str">
        <f>IF(G38&lt;&gt;"",VLOOKUP(G38,'ESO zone constants'!$A$2:$F$998,5,FALSE),"")</f>
        <v>Bangkorai</v>
      </c>
      <c r="K38" s="3" t="str">
        <f>IF(G38&lt;&gt;"",VLOOKUP(G38,'ESO zone constants'!$A$2:$F$998,6,FALSE),"")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  <c r="P38" s="40" t="str">
        <f t="shared" si="0"/>
        <v>[37]=92,</v>
      </c>
    </row>
    <row r="39" spans="1:16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IF(B39&lt;&gt;"",VLOOKUP(B39,'ESO map constants'!$A$2:$F$999,6,FALSE),"")</f>
        <v>92</v>
      </c>
      <c r="H39" s="3">
        <f>IF(G39&lt;&gt;"",VLOOKUP(G39,'ESO zone constants'!$A$2:$B$9998,2,FALSE),"")</f>
        <v>14</v>
      </c>
      <c r="I39" s="3" t="str">
        <f>IF(G39&lt;&gt;"",VLOOKUP(G39,'ESO zone constants'!$A$2:$F$998,4,FALSE),"")</f>
        <v>Bangkorai</v>
      </c>
      <c r="J39" s="3" t="str">
        <f>IF(G39&lt;&gt;"",VLOOKUP(G39,'ESO zone constants'!$A$2:$F$998,5,FALSE),"")</f>
        <v>Bangkorai</v>
      </c>
      <c r="K39" s="3" t="str">
        <f>IF(G39&lt;&gt;"",VLOOKUP(G39,'ESO zone constants'!$A$2:$F$998,6,FALSE),"")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  <c r="P39" s="40" t="str">
        <f t="shared" si="0"/>
        <v>[38]=92,</v>
      </c>
    </row>
    <row r="40" spans="1:16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IF(B40&lt;&gt;"",VLOOKUP(B40,'ESO map constants'!$A$2:$F$999,6,FALSE),"")</f>
        <v>92</v>
      </c>
      <c r="H40" s="3">
        <f>IF(G40&lt;&gt;"",VLOOKUP(G40,'ESO zone constants'!$A$2:$B$9998,2,FALSE),"")</f>
        <v>14</v>
      </c>
      <c r="I40" s="3" t="str">
        <f>IF(G40&lt;&gt;"",VLOOKUP(G40,'ESO zone constants'!$A$2:$F$998,4,FALSE),"")</f>
        <v>Bangkorai</v>
      </c>
      <c r="J40" s="3" t="str">
        <f>IF(G40&lt;&gt;"",VLOOKUP(G40,'ESO zone constants'!$A$2:$F$998,5,FALSE),"")</f>
        <v>Bangkorai</v>
      </c>
      <c r="K40" s="3" t="str">
        <f>IF(G40&lt;&gt;"",VLOOKUP(G40,'ESO zone constants'!$A$2:$F$998,6,FALSE),"")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  <c r="P40" s="40" t="str">
        <f t="shared" si="0"/>
        <v>[39]=92,</v>
      </c>
    </row>
    <row r="41" spans="1:16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IF(B41&lt;&gt;"",VLOOKUP(B41,'ESO map constants'!$A$2:$F$999,6,FALSE),"")</f>
        <v>92</v>
      </c>
      <c r="H41" s="3">
        <f>IF(G41&lt;&gt;"",VLOOKUP(G41,'ESO zone constants'!$A$2:$B$9998,2,FALSE),"")</f>
        <v>14</v>
      </c>
      <c r="I41" s="3" t="str">
        <f>IF(G41&lt;&gt;"",VLOOKUP(G41,'ESO zone constants'!$A$2:$F$998,4,FALSE),"")</f>
        <v>Bangkorai</v>
      </c>
      <c r="J41" s="3" t="str">
        <f>IF(G41&lt;&gt;"",VLOOKUP(G41,'ESO zone constants'!$A$2:$F$998,5,FALSE),"")</f>
        <v>Bangkorai</v>
      </c>
      <c r="K41" s="3" t="str">
        <f>IF(G41&lt;&gt;"",VLOOKUP(G41,'ESO zone constants'!$A$2:$F$998,6,FALSE),"")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  <c r="P41" s="40" t="str">
        <f t="shared" si="0"/>
        <v>[40]=92,</v>
      </c>
    </row>
    <row r="42" spans="1:16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IF(B42&lt;&gt;"",VLOOKUP(B42,'ESO map constants'!$A$2:$F$999,6,FALSE),"")</f>
        <v>41</v>
      </c>
      <c r="H42" s="3">
        <f>IF(G42&lt;&gt;"",VLOOKUP(G42,'ESO zone constants'!$A$2:$B$9998,2,FALSE),"")</f>
        <v>9</v>
      </c>
      <c r="I42" s="3" t="str">
        <f>IF(G42&lt;&gt;"",VLOOKUP(G42,'ESO zone constants'!$A$2:$F$998,4,FALSE),"")</f>
        <v>Steinfälle</v>
      </c>
      <c r="J42" s="3" t="str">
        <f>IF(G42&lt;&gt;"",VLOOKUP(G42,'ESO zone constants'!$A$2:$F$998,5,FALSE),"")</f>
        <v>Stonefalls</v>
      </c>
      <c r="K42" s="3" t="str">
        <f>IF(G42&lt;&gt;"",VLOOKUP(G42,'ESO zone constants'!$A$2:$F$998,6,FALSE),"")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  <c r="P42" s="40" t="str">
        <f t="shared" si="0"/>
        <v>[41]=41,</v>
      </c>
    </row>
    <row r="43" spans="1:16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IF(B43&lt;&gt;"",VLOOKUP(B43,'ESO map constants'!$A$2:$F$999,6,FALSE),"")</f>
        <v>104</v>
      </c>
      <c r="H43" s="3">
        <f>IF(G43&lt;&gt;"",VLOOKUP(G43,'ESO zone constants'!$A$2:$B$9998,2,FALSE),"")</f>
        <v>17</v>
      </c>
      <c r="I43" s="3" t="str">
        <f>IF(G43&lt;&gt;"",VLOOKUP(G43,'ESO zone constants'!$A$2:$F$998,4,FALSE),"")</f>
        <v>Die Alik'r-Wüste</v>
      </c>
      <c r="J43" s="3" t="str">
        <f>IF(G43&lt;&gt;"",VLOOKUP(G43,'ESO zone constants'!$A$2:$F$998,5,FALSE),"")</f>
        <v>Alik'r Desert</v>
      </c>
      <c r="K43" s="3" t="str">
        <f>IF(G43&lt;&gt;"",VLOOKUP(G43,'ESO zone constants'!$A$2:$F$998,6,FALSE),"")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  <c r="P43" s="40" t="str">
        <f t="shared" si="0"/>
        <v>[42]=104,</v>
      </c>
    </row>
    <row r="44" spans="1:16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IF(B44&lt;&gt;"",VLOOKUP(B44,'ESO map constants'!$A$2:$F$999,6,FALSE),"")</f>
        <v>104</v>
      </c>
      <c r="H44" s="3">
        <f>IF(G44&lt;&gt;"",VLOOKUP(G44,'ESO zone constants'!$A$2:$B$9998,2,FALSE),"")</f>
        <v>17</v>
      </c>
      <c r="I44" s="3" t="str">
        <f>IF(G44&lt;&gt;"",VLOOKUP(G44,'ESO zone constants'!$A$2:$F$998,4,FALSE),"")</f>
        <v>Die Alik'r-Wüste</v>
      </c>
      <c r="J44" s="3" t="str">
        <f>IF(G44&lt;&gt;"",VLOOKUP(G44,'ESO zone constants'!$A$2:$F$998,5,FALSE),"")</f>
        <v>Alik'r Desert</v>
      </c>
      <c r="K44" s="3" t="str">
        <f>IF(G44&lt;&gt;"",VLOOKUP(G44,'ESO zone constants'!$A$2:$F$998,6,FALSE),"")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  <c r="P44" s="40" t="str">
        <f t="shared" si="0"/>
        <v>[43]=104,</v>
      </c>
    </row>
    <row r="45" spans="1:16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IF(B45&lt;&gt;"",VLOOKUP(B45,'ESO map constants'!$A$2:$F$999,6,FALSE),"")</f>
        <v>104</v>
      </c>
      <c r="H45" s="3">
        <f>IF(G45&lt;&gt;"",VLOOKUP(G45,'ESO zone constants'!$A$2:$B$9998,2,FALSE),"")</f>
        <v>17</v>
      </c>
      <c r="I45" s="3" t="str">
        <f>IF(G45&lt;&gt;"",VLOOKUP(G45,'ESO zone constants'!$A$2:$F$998,4,FALSE),"")</f>
        <v>Die Alik'r-Wüste</v>
      </c>
      <c r="J45" s="3" t="str">
        <f>IF(G45&lt;&gt;"",VLOOKUP(G45,'ESO zone constants'!$A$2:$F$998,5,FALSE),"")</f>
        <v>Alik'r Desert</v>
      </c>
      <c r="K45" s="3" t="str">
        <f>IF(G45&lt;&gt;"",VLOOKUP(G45,'ESO zone constants'!$A$2:$F$998,6,FALSE),"")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  <c r="P45" s="40" t="str">
        <f t="shared" si="0"/>
        <v>[44]=104,</v>
      </c>
    </row>
    <row r="46" spans="1:16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IF(B46&lt;&gt;"",VLOOKUP(B46,'ESO map constants'!$A$2:$F$999,6,FALSE),"")</f>
        <v>104</v>
      </c>
      <c r="H46" s="3">
        <f>IF(G46&lt;&gt;"",VLOOKUP(G46,'ESO zone constants'!$A$2:$B$9998,2,FALSE),"")</f>
        <v>17</v>
      </c>
      <c r="I46" s="3" t="str">
        <f>IF(G46&lt;&gt;"",VLOOKUP(G46,'ESO zone constants'!$A$2:$F$998,4,FALSE),"")</f>
        <v>Die Alik'r-Wüste</v>
      </c>
      <c r="J46" s="3" t="str">
        <f>IF(G46&lt;&gt;"",VLOOKUP(G46,'ESO zone constants'!$A$2:$F$998,5,FALSE),"")</f>
        <v>Alik'r Desert</v>
      </c>
      <c r="K46" s="3" t="str">
        <f>IF(G46&lt;&gt;"",VLOOKUP(G46,'ESO zone constants'!$A$2:$F$998,6,FALSE),"")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  <c r="P46" s="40" t="str">
        <f t="shared" si="0"/>
        <v>[45]=104,</v>
      </c>
    </row>
    <row r="47" spans="1:16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IF(B47&lt;&gt;"",VLOOKUP(B47,'ESO map constants'!$A$2:$F$999,6,FALSE),"")</f>
        <v>104</v>
      </c>
      <c r="H47" s="3">
        <f>IF(G47&lt;&gt;"",VLOOKUP(G47,'ESO zone constants'!$A$2:$B$9998,2,FALSE),"")</f>
        <v>17</v>
      </c>
      <c r="I47" s="3" t="str">
        <f>IF(G47&lt;&gt;"",VLOOKUP(G47,'ESO zone constants'!$A$2:$F$998,4,FALSE),"")</f>
        <v>Die Alik'r-Wüste</v>
      </c>
      <c r="J47" s="3" t="str">
        <f>IF(G47&lt;&gt;"",VLOOKUP(G47,'ESO zone constants'!$A$2:$F$998,5,FALSE),"")</f>
        <v>Alik'r Desert</v>
      </c>
      <c r="K47" s="3" t="str">
        <f>IF(G47&lt;&gt;"",VLOOKUP(G47,'ESO zone constants'!$A$2:$F$998,6,FALSE),"")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  <c r="P47" s="40" t="str">
        <f t="shared" si="0"/>
        <v>[46]=104,</v>
      </c>
    </row>
    <row r="48" spans="1:16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IF(B48&lt;&gt;"",VLOOKUP(B48,'ESO map constants'!$A$2:$F$999,6,FALSE),"")</f>
        <v>117</v>
      </c>
      <c r="H48" s="3">
        <f>IF(G48&lt;&gt;"",VLOOKUP(G48,'ESO zone constants'!$A$2:$B$9998,2,FALSE),"")</f>
        <v>19</v>
      </c>
      <c r="I48" s="3" t="str">
        <f>IF(G48&lt;&gt;"",VLOOKUP(G48,'ESO zone constants'!$A$2:$F$998,4,FALSE),"")</f>
        <v>Schattenfenn</v>
      </c>
      <c r="J48" s="3" t="str">
        <f>IF(G48&lt;&gt;"",VLOOKUP(G48,'ESO zone constants'!$A$2:$F$998,5,FALSE),"")</f>
        <v>Shadowfen</v>
      </c>
      <c r="K48" s="3" t="str">
        <f>IF(G48&lt;&gt;"",VLOOKUP(G48,'ESO zone constants'!$A$2:$F$998,6,FALSE),"")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  <c r="P48" s="40" t="str">
        <f t="shared" si="0"/>
        <v>[47]=117,</v>
      </c>
    </row>
    <row r="49" spans="1:16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IF(B49&lt;&gt;"",VLOOKUP(B49,'ESO map constants'!$A$2:$F$999,6,FALSE),"")</f>
        <v>117</v>
      </c>
      <c r="H49" s="3">
        <f>IF(G49&lt;&gt;"",VLOOKUP(G49,'ESO zone constants'!$A$2:$B$9998,2,FALSE),"")</f>
        <v>19</v>
      </c>
      <c r="I49" s="3" t="str">
        <f>IF(G49&lt;&gt;"",VLOOKUP(G49,'ESO zone constants'!$A$2:$F$998,4,FALSE),"")</f>
        <v>Schattenfenn</v>
      </c>
      <c r="J49" s="3" t="str">
        <f>IF(G49&lt;&gt;"",VLOOKUP(G49,'ESO zone constants'!$A$2:$F$998,5,FALSE),"")</f>
        <v>Shadowfen</v>
      </c>
      <c r="K49" s="3" t="str">
        <f>IF(G49&lt;&gt;"",VLOOKUP(G49,'ESO zone constants'!$A$2:$F$998,6,FALSE),"")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  <c r="P49" s="40" t="str">
        <f t="shared" si="0"/>
        <v>[48]=117,</v>
      </c>
    </row>
    <row r="50" spans="1:16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IF(B50&lt;&gt;"",VLOOKUP(B50,'ESO map constants'!$A$2:$F$999,6,FALSE),"")</f>
        <v>117</v>
      </c>
      <c r="H50" s="3">
        <f>IF(G50&lt;&gt;"",VLOOKUP(G50,'ESO zone constants'!$A$2:$B$9998,2,FALSE),"")</f>
        <v>19</v>
      </c>
      <c r="I50" s="3" t="str">
        <f>IF(G50&lt;&gt;"",VLOOKUP(G50,'ESO zone constants'!$A$2:$F$998,4,FALSE),"")</f>
        <v>Schattenfenn</v>
      </c>
      <c r="J50" s="3" t="str">
        <f>IF(G50&lt;&gt;"",VLOOKUP(G50,'ESO zone constants'!$A$2:$F$998,5,FALSE),"")</f>
        <v>Shadowfen</v>
      </c>
      <c r="K50" s="3" t="str">
        <f>IF(G50&lt;&gt;"",VLOOKUP(G50,'ESO zone constants'!$A$2:$F$998,6,FALSE),"")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  <c r="P50" s="40" t="str">
        <f t="shared" si="0"/>
        <v>[49]=117,</v>
      </c>
    </row>
    <row r="51" spans="1:16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IF(B51&lt;&gt;"",VLOOKUP(B51,'ESO map constants'!$A$2:$F$999,6,FALSE),"")</f>
        <v>117</v>
      </c>
      <c r="H51" s="3">
        <f>IF(G51&lt;&gt;"",VLOOKUP(G51,'ESO zone constants'!$A$2:$B$9998,2,FALSE),"")</f>
        <v>19</v>
      </c>
      <c r="I51" s="3" t="str">
        <f>IF(G51&lt;&gt;"",VLOOKUP(G51,'ESO zone constants'!$A$2:$F$998,4,FALSE),"")</f>
        <v>Schattenfenn</v>
      </c>
      <c r="J51" s="3" t="str">
        <f>IF(G51&lt;&gt;"",VLOOKUP(G51,'ESO zone constants'!$A$2:$F$998,5,FALSE),"")</f>
        <v>Shadowfen</v>
      </c>
      <c r="K51" s="3" t="str">
        <f>IF(G51&lt;&gt;"",VLOOKUP(G51,'ESO zone constants'!$A$2:$F$998,6,FALSE),"")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  <c r="P51" s="40" t="str">
        <f t="shared" si="0"/>
        <v>[50]=117,</v>
      </c>
    </row>
    <row r="52" spans="1:16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IF(B52&lt;&gt;"",VLOOKUP(B52,'ESO map constants'!$A$2:$F$999,6,FALSE),"")</f>
        <v>117</v>
      </c>
      <c r="H52" s="3">
        <f>IF(G52&lt;&gt;"",VLOOKUP(G52,'ESO zone constants'!$A$2:$B$9998,2,FALSE),"")</f>
        <v>19</v>
      </c>
      <c r="I52" s="3" t="str">
        <f>IF(G52&lt;&gt;"",VLOOKUP(G52,'ESO zone constants'!$A$2:$F$998,4,FALSE),"")</f>
        <v>Schattenfenn</v>
      </c>
      <c r="J52" s="3" t="str">
        <f>IF(G52&lt;&gt;"",VLOOKUP(G52,'ESO zone constants'!$A$2:$F$998,5,FALSE),"")</f>
        <v>Shadowfen</v>
      </c>
      <c r="K52" s="3" t="str">
        <f>IF(G52&lt;&gt;"",VLOOKUP(G52,'ESO zone constants'!$A$2:$F$998,6,FALSE),"")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  <c r="P52" s="40" t="str">
        <f t="shared" si="0"/>
        <v>[51]=117,</v>
      </c>
    </row>
    <row r="53" spans="1:16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IF(B53&lt;&gt;"",VLOOKUP(B53,'ESO map constants'!$A$2:$F$999,6,FALSE),"")</f>
        <v>117</v>
      </c>
      <c r="H53" s="3">
        <f>IF(G53&lt;&gt;"",VLOOKUP(G53,'ESO zone constants'!$A$2:$B$9998,2,FALSE),"")</f>
        <v>19</v>
      </c>
      <c r="I53" s="3" t="str">
        <f>IF(G53&lt;&gt;"",VLOOKUP(G53,'ESO zone constants'!$A$2:$F$998,4,FALSE),"")</f>
        <v>Schattenfenn</v>
      </c>
      <c r="J53" s="3" t="str">
        <f>IF(G53&lt;&gt;"",VLOOKUP(G53,'ESO zone constants'!$A$2:$F$998,5,FALSE),"")</f>
        <v>Shadowfen</v>
      </c>
      <c r="K53" s="3" t="str">
        <f>IF(G53&lt;&gt;"",VLOOKUP(G53,'ESO zone constants'!$A$2:$F$998,6,FALSE),"")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  <c r="P53" s="40" t="str">
        <f t="shared" si="0"/>
        <v>[52]=117,</v>
      </c>
    </row>
    <row r="54" spans="1:16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IF(B54&lt;&gt;"",VLOOKUP(B54,'ESO map constants'!$A$2:$F$999,6,FALSE),"")</f>
        <v>117</v>
      </c>
      <c r="H54" s="3">
        <f>IF(G54&lt;&gt;"",VLOOKUP(G54,'ESO zone constants'!$A$2:$B$9998,2,FALSE),"")</f>
        <v>19</v>
      </c>
      <c r="I54" s="3" t="str">
        <f>IF(G54&lt;&gt;"",VLOOKUP(G54,'ESO zone constants'!$A$2:$F$998,4,FALSE),"")</f>
        <v>Schattenfenn</v>
      </c>
      <c r="J54" s="3" t="str">
        <f>IF(G54&lt;&gt;"",VLOOKUP(G54,'ESO zone constants'!$A$2:$F$998,5,FALSE),"")</f>
        <v>Shadowfen</v>
      </c>
      <c r="K54" s="3" t="str">
        <f>IF(G54&lt;&gt;"",VLOOKUP(G54,'ESO zone constants'!$A$2:$F$998,6,FALSE),"")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  <c r="P54" s="40" t="str">
        <f t="shared" si="0"/>
        <v>[53]=117,</v>
      </c>
    </row>
    <row r="55" spans="1:16" x14ac:dyDescent="0.25">
      <c r="A55" s="13">
        <v>54</v>
      </c>
      <c r="G55" s="3" t="str">
        <f>IF(B55&lt;&gt;"",VLOOKUP(B55,'ESO map constants'!$A$2:$F$999,6,FALSE),"")</f>
        <v/>
      </c>
      <c r="H55" s="3" t="str">
        <f>IF(G55&lt;&gt;"",VLOOKUP(G55,'ESO zone constants'!$A$2:$B$9998,2,FALSE),"")</f>
        <v/>
      </c>
      <c r="I55" s="3" t="str">
        <f>IF(G55&lt;&gt;"",VLOOKUP(G55,'ESO zone constants'!$A$2:$F$998,4,FALSE),"")</f>
        <v/>
      </c>
      <c r="J55" s="3" t="str">
        <f>IF(G55&lt;&gt;"",VLOOKUP(G55,'ESO zone constants'!$A$2:$F$998,5,FALSE),"")</f>
        <v/>
      </c>
      <c r="K55" s="3" t="str">
        <f>IF(G55&lt;&gt;"",VLOOKUP(G55,'ESO zone constants'!$A$2:$F$998,6,FALSE),"")</f>
        <v/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  <c r="P55" s="40" t="str">
        <f t="shared" si="0"/>
        <v/>
      </c>
    </row>
    <row r="56" spans="1:16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IF(B56&lt;&gt;"",VLOOKUP(B56,'ESO map constants'!$A$2:$F$999,6,FALSE),"")</f>
        <v>20</v>
      </c>
      <c r="H56" s="3">
        <f>IF(G56&lt;&gt;"",VLOOKUP(G56,'ESO zone constants'!$A$2:$B$9998,2,FALSE),"")</f>
        <v>5</v>
      </c>
      <c r="I56" s="3" t="str">
        <f>IF(G56&lt;&gt;"",VLOOKUP(G56,'ESO zone constants'!$A$2:$F$998,4,FALSE),"")</f>
        <v>Kluftspitze</v>
      </c>
      <c r="J56" s="3" t="str">
        <f>IF(G56&lt;&gt;"",VLOOKUP(G56,'ESO zone constants'!$A$2:$F$998,5,FALSE),"")</f>
        <v>Rivenspire</v>
      </c>
      <c r="K56" s="3" t="str">
        <f>IF(G56&lt;&gt;"",VLOOKUP(G56,'ESO zone constants'!$A$2:$F$998,6,FALSE),"")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  <c r="P56" s="40" t="str">
        <f t="shared" si="0"/>
        <v>[55]=20,</v>
      </c>
    </row>
    <row r="57" spans="1:16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IF(B57&lt;&gt;"",VLOOKUP(B57,'ESO map constants'!$A$2:$F$999,6,FALSE),"")</f>
        <v>19</v>
      </c>
      <c r="H57" s="3">
        <f>IF(G57&lt;&gt;"",VLOOKUP(G57,'ESO zone constants'!$A$2:$B$9998,2,FALSE),"")</f>
        <v>4</v>
      </c>
      <c r="I57" s="3" t="str">
        <f>IF(G57&lt;&gt;"",VLOOKUP(G57,'ESO zone constants'!$A$2:$F$998,4,FALSE),"")</f>
        <v>Sturmhafen</v>
      </c>
      <c r="J57" s="3" t="str">
        <f>IF(G57&lt;&gt;"",VLOOKUP(G57,'ESO zone constants'!$A$2:$F$998,5,FALSE),"")</f>
        <v>Stormhaven</v>
      </c>
      <c r="K57" s="3" t="str">
        <f>IF(G57&lt;&gt;"",VLOOKUP(G57,'ESO zone constants'!$A$2:$F$998,6,FALSE),"")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  <c r="P57" s="40" t="str">
        <f t="shared" si="0"/>
        <v>[56]=19,</v>
      </c>
    </row>
    <row r="58" spans="1:16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IF(B58&lt;&gt;"",VLOOKUP(B58,'ESO map constants'!$A$2:$F$999,6,FALSE),"")</f>
        <v>104</v>
      </c>
      <c r="H58" s="3">
        <f>IF(G58&lt;&gt;"",VLOOKUP(G58,'ESO zone constants'!$A$2:$B$9998,2,FALSE),"")</f>
        <v>17</v>
      </c>
      <c r="I58" s="3" t="str">
        <f>IF(G58&lt;&gt;"",VLOOKUP(G58,'ESO zone constants'!$A$2:$F$998,4,FALSE),"")</f>
        <v>Die Alik'r-Wüste</v>
      </c>
      <c r="J58" s="3" t="str">
        <f>IF(G58&lt;&gt;"",VLOOKUP(G58,'ESO zone constants'!$A$2:$F$998,5,FALSE),"")</f>
        <v>Alik'r Desert</v>
      </c>
      <c r="K58" s="3" t="str">
        <f>IF(G58&lt;&gt;"",VLOOKUP(G58,'ESO zone constants'!$A$2:$F$998,6,FALSE),"")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  <c r="P58" s="40" t="str">
        <f t="shared" si="0"/>
        <v>[57]=104,</v>
      </c>
    </row>
    <row r="59" spans="1:16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IF(B59&lt;&gt;"",VLOOKUP(B59,'ESO map constants'!$A$2:$F$999,6,FALSE),"")</f>
        <v>104</v>
      </c>
      <c r="H59" s="3">
        <f>IF(G59&lt;&gt;"",VLOOKUP(G59,'ESO zone constants'!$A$2:$B$9998,2,FALSE),"")</f>
        <v>17</v>
      </c>
      <c r="I59" s="3" t="str">
        <f>IF(G59&lt;&gt;"",VLOOKUP(G59,'ESO zone constants'!$A$2:$F$998,4,FALSE),"")</f>
        <v>Die Alik'r-Wüste</v>
      </c>
      <c r="J59" s="3" t="str">
        <f>IF(G59&lt;&gt;"",VLOOKUP(G59,'ESO zone constants'!$A$2:$F$998,5,FALSE),"")</f>
        <v>Alik'r Desert</v>
      </c>
      <c r="K59" s="3" t="str">
        <f>IF(G59&lt;&gt;"",VLOOKUP(G59,'ESO zone constants'!$A$2:$F$998,6,FALSE),"")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  <c r="P59" s="40" t="str">
        <f t="shared" si="0"/>
        <v>[58]=104,</v>
      </c>
    </row>
    <row r="60" spans="1:16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IF(B60&lt;&gt;"",VLOOKUP(B60,'ESO map constants'!$A$2:$F$999,6,FALSE),"")</f>
        <v>104</v>
      </c>
      <c r="H60" s="3">
        <f>IF(G60&lt;&gt;"",VLOOKUP(G60,'ESO zone constants'!$A$2:$B$9998,2,FALSE),"")</f>
        <v>17</v>
      </c>
      <c r="I60" s="3" t="str">
        <f>IF(G60&lt;&gt;"",VLOOKUP(G60,'ESO zone constants'!$A$2:$F$998,4,FALSE),"")</f>
        <v>Die Alik'r-Wüste</v>
      </c>
      <c r="J60" s="3" t="str">
        <f>IF(G60&lt;&gt;"",VLOOKUP(G60,'ESO zone constants'!$A$2:$F$998,5,FALSE),"")</f>
        <v>Alik'r Desert</v>
      </c>
      <c r="K60" s="3" t="str">
        <f>IF(G60&lt;&gt;"",VLOOKUP(G60,'ESO zone constants'!$A$2:$F$998,6,FALSE),"")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  <c r="P60" s="40" t="str">
        <f t="shared" si="0"/>
        <v>[59]=104,</v>
      </c>
    </row>
    <row r="61" spans="1:16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IF(B61&lt;&gt;"",VLOOKUP(B61,'ESO map constants'!$A$2:$F$999,6,FALSE),"")</f>
        <v>104</v>
      </c>
      <c r="H61" s="3">
        <f>IF(G61&lt;&gt;"",VLOOKUP(G61,'ESO zone constants'!$A$2:$B$9998,2,FALSE),"")</f>
        <v>17</v>
      </c>
      <c r="I61" s="3" t="str">
        <f>IF(G61&lt;&gt;"",VLOOKUP(G61,'ESO zone constants'!$A$2:$F$998,4,FALSE),"")</f>
        <v>Die Alik'r-Wüste</v>
      </c>
      <c r="J61" s="3" t="str">
        <f>IF(G61&lt;&gt;"",VLOOKUP(G61,'ESO zone constants'!$A$2:$F$998,5,FALSE),"")</f>
        <v>Alik'r Desert</v>
      </c>
      <c r="K61" s="3" t="str">
        <f>IF(G61&lt;&gt;"",VLOOKUP(G61,'ESO zone constants'!$A$2:$F$998,6,FALSE),"")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  <c r="P61" s="40" t="str">
        <f t="shared" si="0"/>
        <v>[60]=104,</v>
      </c>
    </row>
    <row r="62" spans="1:16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IF(B62&lt;&gt;"",VLOOKUP(B62,'ESO map constants'!$A$2:$F$999,6,FALSE),"")</f>
        <v>104</v>
      </c>
      <c r="H62" s="3">
        <f>IF(G62&lt;&gt;"",VLOOKUP(G62,'ESO zone constants'!$A$2:$B$9998,2,FALSE),"")</f>
        <v>17</v>
      </c>
      <c r="I62" s="3" t="str">
        <f>IF(G62&lt;&gt;"",VLOOKUP(G62,'ESO zone constants'!$A$2:$F$998,4,FALSE),"")</f>
        <v>Die Alik'r-Wüste</v>
      </c>
      <c r="J62" s="3" t="str">
        <f>IF(G62&lt;&gt;"",VLOOKUP(G62,'ESO zone constants'!$A$2:$F$998,5,FALSE),"")</f>
        <v>Alik'r Desert</v>
      </c>
      <c r="K62" s="3" t="str">
        <f>IF(G62&lt;&gt;"",VLOOKUP(G62,'ESO zone constants'!$A$2:$F$998,6,FALSE),"")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  <c r="P62" s="40" t="str">
        <f t="shared" si="0"/>
        <v>[61]=104,</v>
      </c>
    </row>
    <row r="63" spans="1:16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IF(B63&lt;&gt;"",VLOOKUP(B63,'ESO map constants'!$A$2:$F$999,6,FALSE),"")</f>
        <v>3</v>
      </c>
      <c r="H63" s="3">
        <f>IF(G63&lt;&gt;"",VLOOKUP(G63,'ESO zone constants'!$A$2:$B$9998,2,FALSE),"")</f>
        <v>2</v>
      </c>
      <c r="I63" s="3" t="str">
        <f>IF(G63&lt;&gt;"",VLOOKUP(G63,'ESO zone constants'!$A$2:$F$998,4,FALSE),"")</f>
        <v>Glenumbra</v>
      </c>
      <c r="J63" s="3" t="str">
        <f>IF(G63&lt;&gt;"",VLOOKUP(G63,'ESO zone constants'!$A$2:$F$998,5,FALSE),"")</f>
        <v>Glenumbra</v>
      </c>
      <c r="K63" s="3" t="str">
        <f>IF(G63&lt;&gt;"",VLOOKUP(G63,'ESO zone constants'!$A$2:$F$998,6,FALSE),"")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  <c r="P63" s="40" t="str">
        <f t="shared" si="0"/>
        <v>[62]=3,</v>
      </c>
    </row>
    <row r="64" spans="1:16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IF(B64&lt;&gt;"",VLOOKUP(B64,'ESO map constants'!$A$2:$F$999,6,FALSE),"")</f>
        <v>92</v>
      </c>
      <c r="H64" s="3">
        <f>IF(G64&lt;&gt;"",VLOOKUP(G64,'ESO zone constants'!$A$2:$B$9998,2,FALSE),"")</f>
        <v>14</v>
      </c>
      <c r="I64" s="3" t="str">
        <f>IF(G64&lt;&gt;"",VLOOKUP(G64,'ESO zone constants'!$A$2:$F$998,4,FALSE),"")</f>
        <v>Bangkorai</v>
      </c>
      <c r="J64" s="3" t="str">
        <f>IF(G64&lt;&gt;"",VLOOKUP(G64,'ESO zone constants'!$A$2:$F$998,5,FALSE),"")</f>
        <v>Bangkorai</v>
      </c>
      <c r="K64" s="3" t="str">
        <f>IF(G64&lt;&gt;"",VLOOKUP(G64,'ESO zone constants'!$A$2:$F$998,6,FALSE),"")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  <c r="P64" s="40" t="str">
        <f t="shared" si="0"/>
        <v>[63]=92,</v>
      </c>
    </row>
    <row r="65" spans="1:16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IF(B65&lt;&gt;"",VLOOKUP(B65,'ESO map constants'!$A$2:$F$999,6,FALSE),"")</f>
        <v>3</v>
      </c>
      <c r="H65" s="3">
        <f>IF(G65&lt;&gt;"",VLOOKUP(G65,'ESO zone constants'!$A$2:$B$9998,2,FALSE),"")</f>
        <v>2</v>
      </c>
      <c r="I65" s="3" t="str">
        <f>IF(G65&lt;&gt;"",VLOOKUP(G65,'ESO zone constants'!$A$2:$F$998,4,FALSE),"")</f>
        <v>Glenumbra</v>
      </c>
      <c r="J65" s="3" t="str">
        <f>IF(G65&lt;&gt;"",VLOOKUP(G65,'ESO zone constants'!$A$2:$F$998,5,FALSE),"")</f>
        <v>Glenumbra</v>
      </c>
      <c r="K65" s="3" t="str">
        <f>IF(G65&lt;&gt;"",VLOOKUP(G65,'ESO zone constants'!$A$2:$F$998,6,FALSE),"")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  <c r="P65" s="40" t="str">
        <f t="shared" si="0"/>
        <v>[64]=3,</v>
      </c>
    </row>
    <row r="66" spans="1:16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IF(B66&lt;&gt;"",VLOOKUP(B66,'ESO map constants'!$A$2:$F$999,6,FALSE),"")</f>
        <v>41</v>
      </c>
      <c r="H66" s="3">
        <f>IF(G66&lt;&gt;"",VLOOKUP(G66,'ESO zone constants'!$A$2:$B$9998,2,FALSE),"")</f>
        <v>9</v>
      </c>
      <c r="I66" s="3" t="str">
        <f>IF(G66&lt;&gt;"",VLOOKUP(G66,'ESO zone constants'!$A$2:$F$998,4,FALSE),"")</f>
        <v>Steinfälle</v>
      </c>
      <c r="J66" s="3" t="str">
        <f>IF(G66&lt;&gt;"",VLOOKUP(G66,'ESO zone constants'!$A$2:$F$998,5,FALSE),"")</f>
        <v>Stonefalls</v>
      </c>
      <c r="K66" s="3" t="str">
        <f>IF(G66&lt;&gt;"",VLOOKUP(G66,'ESO zone constants'!$A$2:$F$998,6,FALSE),"")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  <c r="P66" s="40" t="str">
        <f t="shared" si="0"/>
        <v>[65]=41,</v>
      </c>
    </row>
    <row r="67" spans="1:16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IF(B67&lt;&gt;"",VLOOKUP(B67,'ESO map constants'!$A$2:$F$999,6,FALSE),"")</f>
        <v>41</v>
      </c>
      <c r="H67" s="3">
        <f>IF(G67&lt;&gt;"",VLOOKUP(G67,'ESO zone constants'!$A$2:$B$9998,2,FALSE),"")</f>
        <v>9</v>
      </c>
      <c r="I67" s="3" t="str">
        <f>IF(G67&lt;&gt;"",VLOOKUP(G67,'ESO zone constants'!$A$2:$F$998,4,FALSE),"")</f>
        <v>Steinfälle</v>
      </c>
      <c r="J67" s="3" t="str">
        <f>IF(G67&lt;&gt;"",VLOOKUP(G67,'ESO zone constants'!$A$2:$F$998,5,FALSE),"")</f>
        <v>Stonefalls</v>
      </c>
      <c r="K67" s="3" t="str">
        <f>IF(G67&lt;&gt;"",VLOOKUP(G67,'ESO zone constants'!$A$2:$F$998,6,FALSE),"")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  <c r="P67" s="40" t="str">
        <f t="shared" ref="P67:P130" si="1">IF(A67&lt;&gt;"",IF(G67&lt;&gt;"",IF(OR(ISNA(A67),ISNA(G67)),"","["&amp;A67&amp;"]="&amp;G67&amp;","),""),"")</f>
        <v>[66]=41,</v>
      </c>
    </row>
    <row r="68" spans="1:16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IF(B68&lt;&gt;"",VLOOKUP(B68,'ESO map constants'!$A$2:$F$999,6,FALSE),"")</f>
        <v>41</v>
      </c>
      <c r="H68" s="3">
        <f>IF(G68&lt;&gt;"",VLOOKUP(G68,'ESO zone constants'!$A$2:$B$9998,2,FALSE),"")</f>
        <v>9</v>
      </c>
      <c r="I68" s="3" t="str">
        <f>IF(G68&lt;&gt;"",VLOOKUP(G68,'ESO zone constants'!$A$2:$F$998,4,FALSE),"")</f>
        <v>Steinfälle</v>
      </c>
      <c r="J68" s="3" t="str">
        <f>IF(G68&lt;&gt;"",VLOOKUP(G68,'ESO zone constants'!$A$2:$F$998,5,FALSE),"")</f>
        <v>Stonefalls</v>
      </c>
      <c r="K68" s="3" t="str">
        <f>IF(G68&lt;&gt;"",VLOOKUP(G68,'ESO zone constants'!$A$2:$F$998,6,FALSE),"")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  <c r="P68" s="40" t="str">
        <f t="shared" si="1"/>
        <v>[67]=41,</v>
      </c>
    </row>
    <row r="69" spans="1:16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IF(B69&lt;&gt;"",VLOOKUP(B69,'ESO map constants'!$A$2:$F$999,6,FALSE),"")</f>
        <v>41</v>
      </c>
      <c r="H69" s="3">
        <f>IF(G69&lt;&gt;"",VLOOKUP(G69,'ESO zone constants'!$A$2:$B$9998,2,FALSE),"")</f>
        <v>9</v>
      </c>
      <c r="I69" s="3" t="str">
        <f>IF(G69&lt;&gt;"",VLOOKUP(G69,'ESO zone constants'!$A$2:$F$998,4,FALSE),"")</f>
        <v>Steinfälle</v>
      </c>
      <c r="J69" s="3" t="str">
        <f>IF(G69&lt;&gt;"",VLOOKUP(G69,'ESO zone constants'!$A$2:$F$998,5,FALSE),"")</f>
        <v>Stonefalls</v>
      </c>
      <c r="K69" s="3" t="str">
        <f>IF(G69&lt;&gt;"",VLOOKUP(G69,'ESO zone constants'!$A$2:$F$998,6,FALSE),"")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  <c r="P69" s="40" t="str">
        <f t="shared" si="1"/>
        <v>[68]=41,</v>
      </c>
    </row>
    <row r="70" spans="1:16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IF(B70&lt;&gt;"",VLOOKUP(B70,'ESO map constants'!$A$2:$F$999,6,FALSE),"")</f>
        <v>41</v>
      </c>
      <c r="H70" s="3">
        <f>IF(G70&lt;&gt;"",VLOOKUP(G70,'ESO zone constants'!$A$2:$B$9998,2,FALSE),"")</f>
        <v>9</v>
      </c>
      <c r="I70" s="3" t="str">
        <f>IF(G70&lt;&gt;"",VLOOKUP(G70,'ESO zone constants'!$A$2:$F$998,4,FALSE),"")</f>
        <v>Steinfälle</v>
      </c>
      <c r="J70" s="3" t="str">
        <f>IF(G70&lt;&gt;"",VLOOKUP(G70,'ESO zone constants'!$A$2:$F$998,5,FALSE),"")</f>
        <v>Stonefalls</v>
      </c>
      <c r="K70" s="3" t="str">
        <f>IF(G70&lt;&gt;"",VLOOKUP(G70,'ESO zone constants'!$A$2:$F$998,6,FALSE),"")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  <c r="P70" s="40" t="str">
        <f t="shared" si="1"/>
        <v>[69]=41,</v>
      </c>
    </row>
    <row r="71" spans="1:16" x14ac:dyDescent="0.25">
      <c r="A71" s="13">
        <v>70</v>
      </c>
      <c r="G71" s="3" t="str">
        <f>IF(B71&lt;&gt;"",VLOOKUP(B71,'ESO map constants'!$A$2:$F$999,6,FALSE),"")</f>
        <v/>
      </c>
      <c r="H71" s="3" t="str">
        <f>IF(G71&lt;&gt;"",VLOOKUP(G71,'ESO zone constants'!$A$2:$B$9998,2,FALSE),"")</f>
        <v/>
      </c>
      <c r="I71" s="3" t="str">
        <f>IF(G71&lt;&gt;"",VLOOKUP(G71,'ESO zone constants'!$A$2:$F$998,4,FALSE),"")</f>
        <v/>
      </c>
      <c r="J71" s="3" t="str">
        <f>IF(G71&lt;&gt;"",VLOOKUP(G71,'ESO zone constants'!$A$2:$F$998,5,FALSE),"")</f>
        <v/>
      </c>
      <c r="K71" s="3" t="str">
        <f>IF(G71&lt;&gt;"",VLOOKUP(G71,'ESO zone constants'!$A$2:$F$998,6,FALSE),"")</f>
        <v/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  <c r="P71" s="40" t="str">
        <f t="shared" si="1"/>
        <v/>
      </c>
    </row>
    <row r="72" spans="1:16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IF(B72&lt;&gt;"",VLOOKUP(B72,'ESO map constants'!$A$2:$F$999,6,FALSE),"")</f>
        <v>41</v>
      </c>
      <c r="H72" s="3">
        <f>IF(G72&lt;&gt;"",VLOOKUP(G72,'ESO zone constants'!$A$2:$B$9998,2,FALSE),"")</f>
        <v>9</v>
      </c>
      <c r="I72" s="3" t="str">
        <f>IF(G72&lt;&gt;"",VLOOKUP(G72,'ESO zone constants'!$A$2:$F$998,4,FALSE),"")</f>
        <v>Steinfälle</v>
      </c>
      <c r="J72" s="3" t="str">
        <f>IF(G72&lt;&gt;"",VLOOKUP(G72,'ESO zone constants'!$A$2:$F$998,5,FALSE),"")</f>
        <v>Stonefalls</v>
      </c>
      <c r="K72" s="3" t="str">
        <f>IF(G72&lt;&gt;"",VLOOKUP(G72,'ESO zone constants'!$A$2:$F$998,6,FALSE),"")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  <c r="P72" s="40" t="str">
        <f t="shared" si="1"/>
        <v>[71]=41,</v>
      </c>
    </row>
    <row r="73" spans="1:16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IF(B73&lt;&gt;"",VLOOKUP(B73,'ESO map constants'!$A$2:$F$999,6,FALSE),"")</f>
        <v>41</v>
      </c>
      <c r="H73" s="3">
        <f>IF(G73&lt;&gt;"",VLOOKUP(G73,'ESO zone constants'!$A$2:$B$9998,2,FALSE),"")</f>
        <v>9</v>
      </c>
      <c r="I73" s="3" t="str">
        <f>IF(G73&lt;&gt;"",VLOOKUP(G73,'ESO zone constants'!$A$2:$F$998,4,FALSE),"")</f>
        <v>Steinfälle</v>
      </c>
      <c r="J73" s="3" t="str">
        <f>IF(G73&lt;&gt;"",VLOOKUP(G73,'ESO zone constants'!$A$2:$F$998,5,FALSE),"")</f>
        <v>Stonefalls</v>
      </c>
      <c r="K73" s="3" t="str">
        <f>IF(G73&lt;&gt;"",VLOOKUP(G73,'ESO zone constants'!$A$2:$F$998,6,FALSE),"")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  <c r="P73" s="40" t="str">
        <f t="shared" si="1"/>
        <v>[72]=41,</v>
      </c>
    </row>
    <row r="74" spans="1:16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IF(B74&lt;&gt;"",VLOOKUP(B74,'ESO map constants'!$A$2:$F$999,6,FALSE),"")</f>
        <v>41</v>
      </c>
      <c r="H74" s="3">
        <f>IF(G74&lt;&gt;"",VLOOKUP(G74,'ESO zone constants'!$A$2:$B$9998,2,FALSE),"")</f>
        <v>9</v>
      </c>
      <c r="I74" s="3" t="str">
        <f>IF(G74&lt;&gt;"",VLOOKUP(G74,'ESO zone constants'!$A$2:$F$998,4,FALSE),"")</f>
        <v>Steinfälle</v>
      </c>
      <c r="J74" s="3" t="str">
        <f>IF(G74&lt;&gt;"",VLOOKUP(G74,'ESO zone constants'!$A$2:$F$998,5,FALSE),"")</f>
        <v>Stonefalls</v>
      </c>
      <c r="K74" s="3" t="str">
        <f>IF(G74&lt;&gt;"",VLOOKUP(G74,'ESO zone constants'!$A$2:$F$998,6,FALSE),"")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  <c r="P74" s="40" t="str">
        <f t="shared" si="1"/>
        <v>[73]=41,</v>
      </c>
    </row>
    <row r="75" spans="1:16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IF(B75&lt;&gt;"",VLOOKUP(B75,'ESO map constants'!$A$2:$F$999,6,FALSE),"")</f>
        <v>41</v>
      </c>
      <c r="H75" s="3">
        <f>IF(G75&lt;&gt;"",VLOOKUP(G75,'ESO zone constants'!$A$2:$B$9998,2,FALSE),"")</f>
        <v>9</v>
      </c>
      <c r="I75" s="3" t="str">
        <f>IF(G75&lt;&gt;"",VLOOKUP(G75,'ESO zone constants'!$A$2:$F$998,4,FALSE),"")</f>
        <v>Steinfälle</v>
      </c>
      <c r="J75" s="3" t="str">
        <f>IF(G75&lt;&gt;"",VLOOKUP(G75,'ESO zone constants'!$A$2:$F$998,5,FALSE),"")</f>
        <v>Stonefalls</v>
      </c>
      <c r="K75" s="3" t="str">
        <f>IF(G75&lt;&gt;"",VLOOKUP(G75,'ESO zone constants'!$A$2:$F$998,6,FALSE),"")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  <c r="P75" s="40" t="str">
        <f t="shared" si="1"/>
        <v>[74]=41,</v>
      </c>
    </row>
    <row r="76" spans="1:16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IF(B76&lt;&gt;"",VLOOKUP(B76,'ESO map constants'!$A$2:$F$999,6,FALSE),"")</f>
        <v>41</v>
      </c>
      <c r="H76" s="3">
        <f>IF(G76&lt;&gt;"",VLOOKUP(G76,'ESO zone constants'!$A$2:$B$9998,2,FALSE),"")</f>
        <v>9</v>
      </c>
      <c r="I76" s="3" t="str">
        <f>IF(G76&lt;&gt;"",VLOOKUP(G76,'ESO zone constants'!$A$2:$F$998,4,FALSE),"")</f>
        <v>Steinfälle</v>
      </c>
      <c r="J76" s="3" t="str">
        <f>IF(G76&lt;&gt;"",VLOOKUP(G76,'ESO zone constants'!$A$2:$F$998,5,FALSE),"")</f>
        <v>Stonefalls</v>
      </c>
      <c r="K76" s="3" t="str">
        <f>IF(G76&lt;&gt;"",VLOOKUP(G76,'ESO zone constants'!$A$2:$F$998,6,FALSE),"")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  <c r="P76" s="40" t="str">
        <f t="shared" si="1"/>
        <v>[75]=41,</v>
      </c>
    </row>
    <row r="77" spans="1:16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IF(B77&lt;&gt;"",VLOOKUP(B77,'ESO map constants'!$A$2:$F$999,6,FALSE),"")</f>
        <v>41</v>
      </c>
      <c r="H77" s="3">
        <f>IF(G77&lt;&gt;"",VLOOKUP(G77,'ESO zone constants'!$A$2:$B$9998,2,FALSE),"")</f>
        <v>9</v>
      </c>
      <c r="I77" s="3" t="str">
        <f>IF(G77&lt;&gt;"",VLOOKUP(G77,'ESO zone constants'!$A$2:$F$998,4,FALSE),"")</f>
        <v>Steinfälle</v>
      </c>
      <c r="J77" s="3" t="str">
        <f>IF(G77&lt;&gt;"",VLOOKUP(G77,'ESO zone constants'!$A$2:$F$998,5,FALSE),"")</f>
        <v>Stonefalls</v>
      </c>
      <c r="K77" s="3" t="str">
        <f>IF(G77&lt;&gt;"",VLOOKUP(G77,'ESO zone constants'!$A$2:$F$998,6,FALSE),"")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  <c r="P77" s="40" t="str">
        <f t="shared" si="1"/>
        <v>[76]=41,</v>
      </c>
    </row>
    <row r="78" spans="1:16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IF(B78&lt;&gt;"",VLOOKUP(B78,'ESO map constants'!$A$2:$F$999,6,FALSE),"")</f>
        <v>41</v>
      </c>
      <c r="H78" s="3">
        <f>IF(G78&lt;&gt;"",VLOOKUP(G78,'ESO zone constants'!$A$2:$B$9998,2,FALSE),"")</f>
        <v>9</v>
      </c>
      <c r="I78" s="3" t="str">
        <f>IF(G78&lt;&gt;"",VLOOKUP(G78,'ESO zone constants'!$A$2:$F$998,4,FALSE),"")</f>
        <v>Steinfälle</v>
      </c>
      <c r="J78" s="3" t="str">
        <f>IF(G78&lt;&gt;"",VLOOKUP(G78,'ESO zone constants'!$A$2:$F$998,5,FALSE),"")</f>
        <v>Stonefalls</v>
      </c>
      <c r="K78" s="3" t="str">
        <f>IF(G78&lt;&gt;"",VLOOKUP(G78,'ESO zone constants'!$A$2:$F$998,6,FALSE),"")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  <c r="P78" s="40" t="str">
        <f t="shared" si="1"/>
        <v>[77]=41,</v>
      </c>
    </row>
    <row r="79" spans="1:16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IF(B79&lt;&gt;"",VLOOKUP(B79,'ESO map constants'!$A$2:$F$999,6,FALSE),"")</f>
        <v>117</v>
      </c>
      <c r="H79" s="3">
        <f>IF(G79&lt;&gt;"",VLOOKUP(G79,'ESO zone constants'!$A$2:$B$9998,2,FALSE),"")</f>
        <v>19</v>
      </c>
      <c r="I79" s="3" t="str">
        <f>IF(G79&lt;&gt;"",VLOOKUP(G79,'ESO zone constants'!$A$2:$F$998,4,FALSE),"")</f>
        <v>Schattenfenn</v>
      </c>
      <c r="J79" s="3" t="str">
        <f>IF(G79&lt;&gt;"",VLOOKUP(G79,'ESO zone constants'!$A$2:$F$998,5,FALSE),"")</f>
        <v>Shadowfen</v>
      </c>
      <c r="K79" s="3" t="str">
        <f>IF(G79&lt;&gt;"",VLOOKUP(G79,'ESO zone constants'!$A$2:$F$998,6,FALSE),"")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  <c r="P79" s="40" t="str">
        <f t="shared" si="1"/>
        <v>[78]=117,</v>
      </c>
    </row>
    <row r="80" spans="1:16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IF(B80&lt;&gt;"",VLOOKUP(B80,'ESO map constants'!$A$2:$F$999,6,FALSE),"")</f>
        <v>57</v>
      </c>
      <c r="H80" s="3">
        <f>IF(G80&lt;&gt;"",VLOOKUP(G80,'ESO zone constants'!$A$2:$B$9998,2,FALSE),"")</f>
        <v>10</v>
      </c>
      <c r="I80" s="3" t="str">
        <f>IF(G80&lt;&gt;"",VLOOKUP(G80,'ESO zone constants'!$A$2:$F$998,4,FALSE),"")</f>
        <v>Deshaan</v>
      </c>
      <c r="J80" s="3" t="str">
        <f>IF(G80&lt;&gt;"",VLOOKUP(G80,'ESO zone constants'!$A$2:$F$998,5,FALSE),"")</f>
        <v>Deshaan</v>
      </c>
      <c r="K80" s="3" t="str">
        <f>IF(G80&lt;&gt;"",VLOOKUP(G80,'ESO zone constants'!$A$2:$F$998,6,FALSE),"")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  <c r="P80" s="40" t="str">
        <f t="shared" si="1"/>
        <v>[79]=57,</v>
      </c>
    </row>
    <row r="81" spans="1:16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IF(B81&lt;&gt;"",VLOOKUP(B81,'ESO map constants'!$A$2:$F$999,6,FALSE),"")</f>
        <v>57</v>
      </c>
      <c r="H81" s="3">
        <f>IF(G81&lt;&gt;"",VLOOKUP(G81,'ESO zone constants'!$A$2:$B$9998,2,FALSE),"")</f>
        <v>10</v>
      </c>
      <c r="I81" s="3" t="str">
        <f>IF(G81&lt;&gt;"",VLOOKUP(G81,'ESO zone constants'!$A$2:$F$998,4,FALSE),"")</f>
        <v>Deshaan</v>
      </c>
      <c r="J81" s="3" t="str">
        <f>IF(G81&lt;&gt;"",VLOOKUP(G81,'ESO zone constants'!$A$2:$F$998,5,FALSE),"")</f>
        <v>Deshaan</v>
      </c>
      <c r="K81" s="3" t="str">
        <f>IF(G81&lt;&gt;"",VLOOKUP(G81,'ESO zone constants'!$A$2:$F$998,6,FALSE),"")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  <c r="P81" s="40" t="str">
        <f t="shared" si="1"/>
        <v>[80]=57,</v>
      </c>
    </row>
    <row r="82" spans="1:16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IF(B82&lt;&gt;"",VLOOKUP(B82,'ESO map constants'!$A$2:$F$999,6,FALSE),"")</f>
        <v>57</v>
      </c>
      <c r="H82" s="3">
        <f>IF(G82&lt;&gt;"",VLOOKUP(G82,'ESO zone constants'!$A$2:$B$9998,2,FALSE),"")</f>
        <v>10</v>
      </c>
      <c r="I82" s="3" t="str">
        <f>IF(G82&lt;&gt;"",VLOOKUP(G82,'ESO zone constants'!$A$2:$F$998,4,FALSE),"")</f>
        <v>Deshaan</v>
      </c>
      <c r="J82" s="3" t="str">
        <f>IF(G82&lt;&gt;"",VLOOKUP(G82,'ESO zone constants'!$A$2:$F$998,5,FALSE),"")</f>
        <v>Deshaan</v>
      </c>
      <c r="K82" s="3" t="str">
        <f>IF(G82&lt;&gt;"",VLOOKUP(G82,'ESO zone constants'!$A$2:$F$998,6,FALSE),"")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  <c r="P82" s="40" t="str">
        <f t="shared" si="1"/>
        <v>[81]=57,</v>
      </c>
    </row>
    <row r="83" spans="1:16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IF(B83&lt;&gt;"",VLOOKUP(B83,'ESO map constants'!$A$2:$F$999,6,FALSE),"")</f>
        <v>20</v>
      </c>
      <c r="H83" s="3">
        <f>IF(G83&lt;&gt;"",VLOOKUP(G83,'ESO zone constants'!$A$2:$B$9998,2,FALSE),"")</f>
        <v>5</v>
      </c>
      <c r="I83" s="3" t="str">
        <f>IF(G83&lt;&gt;"",VLOOKUP(G83,'ESO zone constants'!$A$2:$F$998,4,FALSE),"")</f>
        <v>Kluftspitze</v>
      </c>
      <c r="J83" s="3" t="str">
        <f>IF(G83&lt;&gt;"",VLOOKUP(G83,'ESO zone constants'!$A$2:$F$998,5,FALSE),"")</f>
        <v>Rivenspire</v>
      </c>
      <c r="K83" s="3" t="str">
        <f>IF(G83&lt;&gt;"",VLOOKUP(G83,'ESO zone constants'!$A$2:$F$998,6,FALSE),"")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  <c r="P83" s="40" t="str">
        <f t="shared" si="1"/>
        <v>[82]=20,</v>
      </c>
    </row>
    <row r="84" spans="1:16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IF(B84&lt;&gt;"",VLOOKUP(B84,'ESO map constants'!$A$2:$F$999,6,FALSE),"")</f>
        <v>20</v>
      </c>
      <c r="H84" s="3">
        <f>IF(G84&lt;&gt;"",VLOOKUP(G84,'ESO zone constants'!$A$2:$B$9998,2,FALSE),"")</f>
        <v>5</v>
      </c>
      <c r="I84" s="3" t="str">
        <f>IF(G84&lt;&gt;"",VLOOKUP(G84,'ESO zone constants'!$A$2:$F$998,4,FALSE),"")</f>
        <v>Kluftspitze</v>
      </c>
      <c r="J84" s="3" t="str">
        <f>IF(G84&lt;&gt;"",VLOOKUP(G84,'ESO zone constants'!$A$2:$F$998,5,FALSE),"")</f>
        <v>Rivenspire</v>
      </c>
      <c r="K84" s="3" t="str">
        <f>IF(G84&lt;&gt;"",VLOOKUP(G84,'ESO zone constants'!$A$2:$F$998,6,FALSE),"")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  <c r="P84" s="40" t="str">
        <f t="shared" si="1"/>
        <v>[83]=20,</v>
      </c>
    </row>
    <row r="85" spans="1:16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IF(B85&lt;&gt;"",VLOOKUP(B85,'ESO map constants'!$A$2:$F$999,6,FALSE),"")</f>
        <v>20</v>
      </c>
      <c r="H85" s="3">
        <f>IF(G85&lt;&gt;"",VLOOKUP(G85,'ESO zone constants'!$A$2:$B$9998,2,FALSE),"")</f>
        <v>5</v>
      </c>
      <c r="I85" s="3" t="str">
        <f>IF(G85&lt;&gt;"",VLOOKUP(G85,'ESO zone constants'!$A$2:$F$998,4,FALSE),"")</f>
        <v>Kluftspitze</v>
      </c>
      <c r="J85" s="3" t="str">
        <f>IF(G85&lt;&gt;"",VLOOKUP(G85,'ESO zone constants'!$A$2:$F$998,5,FALSE),"")</f>
        <v>Rivenspire</v>
      </c>
      <c r="K85" s="3" t="str">
        <f>IF(G85&lt;&gt;"",VLOOKUP(G85,'ESO zone constants'!$A$2:$F$998,6,FALSE),"")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  <c r="P85" s="40" t="str">
        <f t="shared" si="1"/>
        <v>[84]=20,</v>
      </c>
    </row>
    <row r="86" spans="1:16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IF(B86&lt;&gt;"",VLOOKUP(B86,'ESO map constants'!$A$2:$F$999,6,FALSE),"")</f>
        <v>117</v>
      </c>
      <c r="H86" s="3">
        <f>IF(G86&lt;&gt;"",VLOOKUP(G86,'ESO zone constants'!$A$2:$B$9998,2,FALSE),"")</f>
        <v>19</v>
      </c>
      <c r="I86" s="3" t="str">
        <f>IF(G86&lt;&gt;"",VLOOKUP(G86,'ESO zone constants'!$A$2:$F$998,4,FALSE),"")</f>
        <v>Schattenfenn</v>
      </c>
      <c r="J86" s="3" t="str">
        <f>IF(G86&lt;&gt;"",VLOOKUP(G86,'ESO zone constants'!$A$2:$F$998,5,FALSE),"")</f>
        <v>Shadowfen</v>
      </c>
      <c r="K86" s="3" t="str">
        <f>IF(G86&lt;&gt;"",VLOOKUP(G86,'ESO zone constants'!$A$2:$F$998,6,FALSE),"")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  <c r="P86" s="40" t="str">
        <f t="shared" si="1"/>
        <v>[85]=117,</v>
      </c>
    </row>
    <row r="87" spans="1:16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IF(B87&lt;&gt;"",VLOOKUP(B87,'ESO map constants'!$A$2:$F$999,6,FALSE),"")</f>
        <v>20</v>
      </c>
      <c r="H87" s="3">
        <f>IF(G87&lt;&gt;"",VLOOKUP(G87,'ESO zone constants'!$A$2:$B$9998,2,FALSE),"")</f>
        <v>5</v>
      </c>
      <c r="I87" s="3" t="str">
        <f>IF(G87&lt;&gt;"",VLOOKUP(G87,'ESO zone constants'!$A$2:$F$998,4,FALSE),"")</f>
        <v>Kluftspitze</v>
      </c>
      <c r="J87" s="3" t="str">
        <f>IF(G87&lt;&gt;"",VLOOKUP(G87,'ESO zone constants'!$A$2:$F$998,5,FALSE),"")</f>
        <v>Rivenspire</v>
      </c>
      <c r="K87" s="3" t="str">
        <f>IF(G87&lt;&gt;"",VLOOKUP(G87,'ESO zone constants'!$A$2:$F$998,6,FALSE),"")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  <c r="P87" s="40" t="str">
        <f t="shared" si="1"/>
        <v>[86]=20,</v>
      </c>
    </row>
    <row r="88" spans="1:16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IF(B88&lt;&gt;"",VLOOKUP(B88,'ESO map constants'!$A$2:$F$999,6,FALSE),"")</f>
        <v>101</v>
      </c>
      <c r="H88" s="3">
        <f>IF(G88&lt;&gt;"",VLOOKUP(G88,'ESO zone constants'!$A$2:$B$9998,2,FALSE),"")</f>
        <v>15</v>
      </c>
      <c r="I88" s="3" t="str">
        <f>IF(G88&lt;&gt;"",VLOOKUP(G88,'ESO zone constants'!$A$2:$F$998,4,FALSE),"")</f>
        <v>Ostmarsch</v>
      </c>
      <c r="J88" s="3" t="str">
        <f>IF(G88&lt;&gt;"",VLOOKUP(G88,'ESO zone constants'!$A$2:$F$998,5,FALSE),"")</f>
        <v>Eastmarch</v>
      </c>
      <c r="K88" s="3" t="str">
        <f>IF(G88&lt;&gt;"",VLOOKUP(G88,'ESO zone constants'!$A$2:$F$998,6,FALSE),"")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  <c r="P88" s="40" t="str">
        <f t="shared" si="1"/>
        <v>[87]=101,</v>
      </c>
    </row>
    <row r="89" spans="1:16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IF(B89&lt;&gt;"",VLOOKUP(B89,'ESO map constants'!$A$2:$F$999,6,FALSE),"")</f>
        <v>101</v>
      </c>
      <c r="H89" s="3">
        <f>IF(G89&lt;&gt;"",VLOOKUP(G89,'ESO zone constants'!$A$2:$B$9998,2,FALSE),"")</f>
        <v>15</v>
      </c>
      <c r="I89" s="3" t="str">
        <f>IF(G89&lt;&gt;"",VLOOKUP(G89,'ESO zone constants'!$A$2:$F$998,4,FALSE),"")</f>
        <v>Ostmarsch</v>
      </c>
      <c r="J89" s="3" t="str">
        <f>IF(G89&lt;&gt;"",VLOOKUP(G89,'ESO zone constants'!$A$2:$F$998,5,FALSE),"")</f>
        <v>Eastmarch</v>
      </c>
      <c r="K89" s="3" t="str">
        <f>IF(G89&lt;&gt;"",VLOOKUP(G89,'ESO zone constants'!$A$2:$F$998,6,FALSE),"")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  <c r="P89" s="40" t="str">
        <f t="shared" si="1"/>
        <v>[88]=101,</v>
      </c>
    </row>
    <row r="90" spans="1:16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IF(B90&lt;&gt;"",VLOOKUP(B90,'ESO map constants'!$A$2:$F$999,6,FALSE),"")</f>
        <v>101</v>
      </c>
      <c r="H90" s="3">
        <f>IF(G90&lt;&gt;"",VLOOKUP(G90,'ESO zone constants'!$A$2:$B$9998,2,FALSE),"")</f>
        <v>15</v>
      </c>
      <c r="I90" s="3" t="str">
        <f>IF(G90&lt;&gt;"",VLOOKUP(G90,'ESO zone constants'!$A$2:$F$998,4,FALSE),"")</f>
        <v>Ostmarsch</v>
      </c>
      <c r="J90" s="3" t="str">
        <f>IF(G90&lt;&gt;"",VLOOKUP(G90,'ESO zone constants'!$A$2:$F$998,5,FALSE),"")</f>
        <v>Eastmarch</v>
      </c>
      <c r="K90" s="3" t="str">
        <f>IF(G90&lt;&gt;"",VLOOKUP(G90,'ESO zone constants'!$A$2:$F$998,6,FALSE),"")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  <c r="P90" s="40" t="str">
        <f t="shared" si="1"/>
        <v>[89]=101,</v>
      </c>
    </row>
    <row r="91" spans="1:16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IF(B91&lt;&gt;"",VLOOKUP(B91,'ESO map constants'!$A$2:$F$999,6,FALSE),"")</f>
        <v>101</v>
      </c>
      <c r="H91" s="3">
        <f>IF(G91&lt;&gt;"",VLOOKUP(G91,'ESO zone constants'!$A$2:$B$9998,2,FALSE),"")</f>
        <v>15</v>
      </c>
      <c r="I91" s="3" t="str">
        <f>IF(G91&lt;&gt;"",VLOOKUP(G91,'ESO zone constants'!$A$2:$F$998,4,FALSE),"")</f>
        <v>Ostmarsch</v>
      </c>
      <c r="J91" s="3" t="str">
        <f>IF(G91&lt;&gt;"",VLOOKUP(G91,'ESO zone constants'!$A$2:$F$998,5,FALSE),"")</f>
        <v>Eastmarch</v>
      </c>
      <c r="K91" s="3" t="str">
        <f>IF(G91&lt;&gt;"",VLOOKUP(G91,'ESO zone constants'!$A$2:$F$998,6,FALSE),"")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  <c r="P91" s="40" t="str">
        <f t="shared" si="1"/>
        <v>[90]=101,</v>
      </c>
    </row>
    <row r="92" spans="1:16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IF(B92&lt;&gt;"",VLOOKUP(B92,'ESO map constants'!$A$2:$F$999,6,FALSE),"")</f>
        <v>101</v>
      </c>
      <c r="H92" s="3">
        <f>IF(G92&lt;&gt;"",VLOOKUP(G92,'ESO zone constants'!$A$2:$B$9998,2,FALSE),"")</f>
        <v>15</v>
      </c>
      <c r="I92" s="3" t="str">
        <f>IF(G92&lt;&gt;"",VLOOKUP(G92,'ESO zone constants'!$A$2:$F$998,4,FALSE),"")</f>
        <v>Ostmarsch</v>
      </c>
      <c r="J92" s="3" t="str">
        <f>IF(G92&lt;&gt;"",VLOOKUP(G92,'ESO zone constants'!$A$2:$F$998,5,FALSE),"")</f>
        <v>Eastmarch</v>
      </c>
      <c r="K92" s="3" t="str">
        <f>IF(G92&lt;&gt;"",VLOOKUP(G92,'ESO zone constants'!$A$2:$F$998,6,FALSE),"")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  <c r="P92" s="40" t="str">
        <f t="shared" si="1"/>
        <v>[91]=101,</v>
      </c>
    </row>
    <row r="93" spans="1:16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IF(B93&lt;&gt;"",VLOOKUP(B93,'ESO map constants'!$A$2:$F$999,6,FALSE),"")</f>
        <v>101</v>
      </c>
      <c r="H93" s="3">
        <f>IF(G93&lt;&gt;"",VLOOKUP(G93,'ESO zone constants'!$A$2:$B$9998,2,FALSE),"")</f>
        <v>15</v>
      </c>
      <c r="I93" s="3" t="str">
        <f>IF(G93&lt;&gt;"",VLOOKUP(G93,'ESO zone constants'!$A$2:$F$998,4,FALSE),"")</f>
        <v>Ostmarsch</v>
      </c>
      <c r="J93" s="3" t="str">
        <f>IF(G93&lt;&gt;"",VLOOKUP(G93,'ESO zone constants'!$A$2:$F$998,5,FALSE),"")</f>
        <v>Eastmarch</v>
      </c>
      <c r="K93" s="3" t="str">
        <f>IF(G93&lt;&gt;"",VLOOKUP(G93,'ESO zone constants'!$A$2:$F$998,6,FALSE),"")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  <c r="P93" s="40" t="str">
        <f t="shared" si="1"/>
        <v>[92]=101,</v>
      </c>
    </row>
    <row r="94" spans="1:16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IF(B94&lt;&gt;"",VLOOKUP(B94,'ESO map constants'!$A$2:$F$999,6,FALSE),"")</f>
        <v>101</v>
      </c>
      <c r="H94" s="3">
        <f>IF(G94&lt;&gt;"",VLOOKUP(G94,'ESO zone constants'!$A$2:$B$9998,2,FALSE),"")</f>
        <v>15</v>
      </c>
      <c r="I94" s="3" t="str">
        <f>IF(G94&lt;&gt;"",VLOOKUP(G94,'ESO zone constants'!$A$2:$F$998,4,FALSE),"")</f>
        <v>Ostmarsch</v>
      </c>
      <c r="J94" s="3" t="str">
        <f>IF(G94&lt;&gt;"",VLOOKUP(G94,'ESO zone constants'!$A$2:$F$998,5,FALSE),"")</f>
        <v>Eastmarch</v>
      </c>
      <c r="K94" s="3" t="str">
        <f>IF(G94&lt;&gt;"",VLOOKUP(G94,'ESO zone constants'!$A$2:$F$998,6,FALSE),"")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  <c r="P94" s="40" t="str">
        <f t="shared" si="1"/>
        <v>[93]=101,</v>
      </c>
    </row>
    <row r="95" spans="1:16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IF(B95&lt;&gt;"",VLOOKUP(B95,'ESO map constants'!$A$2:$F$999,6,FALSE),"")</f>
        <v>101</v>
      </c>
      <c r="H95" s="3">
        <f>IF(G95&lt;&gt;"",VLOOKUP(G95,'ESO zone constants'!$A$2:$B$9998,2,FALSE),"")</f>
        <v>15</v>
      </c>
      <c r="I95" s="3" t="str">
        <f>IF(G95&lt;&gt;"",VLOOKUP(G95,'ESO zone constants'!$A$2:$F$998,4,FALSE),"")</f>
        <v>Ostmarsch</v>
      </c>
      <c r="J95" s="3" t="str">
        <f>IF(G95&lt;&gt;"",VLOOKUP(G95,'ESO zone constants'!$A$2:$F$998,5,FALSE),"")</f>
        <v>Eastmarch</v>
      </c>
      <c r="K95" s="3" t="str">
        <f>IF(G95&lt;&gt;"",VLOOKUP(G95,'ESO zone constants'!$A$2:$F$998,6,FALSE),"")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  <c r="P95" s="40" t="str">
        <f t="shared" si="1"/>
        <v>[94]=101,</v>
      </c>
    </row>
    <row r="96" spans="1:16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IF(B96&lt;&gt;"",VLOOKUP(B96,'ESO map constants'!$A$2:$F$999,6,FALSE),"")</f>
        <v>101</v>
      </c>
      <c r="H96" s="3">
        <f>IF(G96&lt;&gt;"",VLOOKUP(G96,'ESO zone constants'!$A$2:$B$9998,2,FALSE),"")</f>
        <v>15</v>
      </c>
      <c r="I96" s="3" t="str">
        <f>IF(G96&lt;&gt;"",VLOOKUP(G96,'ESO zone constants'!$A$2:$F$998,4,FALSE),"")</f>
        <v>Ostmarsch</v>
      </c>
      <c r="J96" s="3" t="str">
        <f>IF(G96&lt;&gt;"",VLOOKUP(G96,'ESO zone constants'!$A$2:$F$998,5,FALSE),"")</f>
        <v>Eastmarch</v>
      </c>
      <c r="K96" s="3" t="str">
        <f>IF(G96&lt;&gt;"",VLOOKUP(G96,'ESO zone constants'!$A$2:$F$998,6,FALSE),"")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  <c r="P96" s="40" t="str">
        <f t="shared" si="1"/>
        <v>[95]=101,</v>
      </c>
    </row>
    <row r="97" spans="1:16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IF(B97&lt;&gt;"",VLOOKUP(B97,'ESO map constants'!$A$2:$F$999,6,FALSE),"")</f>
        <v>101</v>
      </c>
      <c r="H97" s="3">
        <f>IF(G97&lt;&gt;"",VLOOKUP(G97,'ESO zone constants'!$A$2:$B$9998,2,FALSE),"")</f>
        <v>15</v>
      </c>
      <c r="I97" s="3" t="str">
        <f>IF(G97&lt;&gt;"",VLOOKUP(G97,'ESO zone constants'!$A$2:$F$998,4,FALSE),"")</f>
        <v>Ostmarsch</v>
      </c>
      <c r="J97" s="3" t="str">
        <f>IF(G97&lt;&gt;"",VLOOKUP(G97,'ESO zone constants'!$A$2:$F$998,5,FALSE),"")</f>
        <v>Eastmarch</v>
      </c>
      <c r="K97" s="3" t="str">
        <f>IF(G97&lt;&gt;"",VLOOKUP(G97,'ESO zone constants'!$A$2:$F$998,6,FALSE),"")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  <c r="P97" s="40" t="str">
        <f t="shared" si="1"/>
        <v>[96]=101,</v>
      </c>
    </row>
    <row r="98" spans="1:16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IF(B98&lt;&gt;"",VLOOKUP(B98,'ESO map constants'!$A$2:$F$999,6,FALSE),"")</f>
        <v>101</v>
      </c>
      <c r="H98" s="3">
        <f>IF(G98&lt;&gt;"",VLOOKUP(G98,'ESO zone constants'!$A$2:$B$9998,2,FALSE),"")</f>
        <v>15</v>
      </c>
      <c r="I98" s="3" t="str">
        <f>IF(G98&lt;&gt;"",VLOOKUP(G98,'ESO zone constants'!$A$2:$F$998,4,FALSE),"")</f>
        <v>Ostmarsch</v>
      </c>
      <c r="J98" s="3" t="str">
        <f>IF(G98&lt;&gt;"",VLOOKUP(G98,'ESO zone constants'!$A$2:$F$998,5,FALSE),"")</f>
        <v>Eastmarch</v>
      </c>
      <c r="K98" s="3" t="str">
        <f>IF(G98&lt;&gt;"",VLOOKUP(G98,'ESO zone constants'!$A$2:$F$998,6,FALSE),"")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  <c r="P98" s="40" t="str">
        <f t="shared" si="1"/>
        <v>[97]=101,</v>
      </c>
    </row>
    <row r="99" spans="1:16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IF(B99&lt;&gt;"",VLOOKUP(B99,'ESO map constants'!$A$2:$F$999,6,FALSE),"")</f>
        <v>41</v>
      </c>
      <c r="H99" s="3">
        <f>IF(G99&lt;&gt;"",VLOOKUP(G99,'ESO zone constants'!$A$2:$B$9998,2,FALSE),"")</f>
        <v>9</v>
      </c>
      <c r="I99" s="3" t="str">
        <f>IF(G99&lt;&gt;"",VLOOKUP(G99,'ESO zone constants'!$A$2:$F$998,4,FALSE),"")</f>
        <v>Steinfälle</v>
      </c>
      <c r="J99" s="3" t="str">
        <f>IF(G99&lt;&gt;"",VLOOKUP(G99,'ESO zone constants'!$A$2:$F$998,5,FALSE),"")</f>
        <v>Stonefalls</v>
      </c>
      <c r="K99" s="3" t="str">
        <f>IF(G99&lt;&gt;"",VLOOKUP(G99,'ESO zone constants'!$A$2:$F$998,6,FALSE),"")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  <c r="P99" s="40" t="str">
        <f t="shared" si="1"/>
        <v>[98]=41,</v>
      </c>
    </row>
    <row r="100" spans="1:16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IF(B100&lt;&gt;"",VLOOKUP(B100,'ESO map constants'!$A$2:$F$999,6,FALSE),"")</f>
        <v>58</v>
      </c>
      <c r="H100" s="3">
        <f>IF(G100&lt;&gt;"",VLOOKUP(G100,'ESO zone constants'!$A$2:$B$9998,2,FALSE),"")</f>
        <v>11</v>
      </c>
      <c r="I100" s="3" t="str">
        <f>IF(G100&lt;&gt;"",VLOOKUP(G100,'ESO zone constants'!$A$2:$F$998,4,FALSE),"")</f>
        <v>Malabal Tor</v>
      </c>
      <c r="J100" s="3" t="str">
        <f>IF(G100&lt;&gt;"",VLOOKUP(G100,'ESO zone constants'!$A$2:$F$998,5,FALSE),"")</f>
        <v>Malabal Tor</v>
      </c>
      <c r="K100" s="3" t="str">
        <f>IF(G100&lt;&gt;"",VLOOKUP(G100,'ESO zone constants'!$A$2:$F$998,6,FALSE),"")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  <c r="P100" s="40" t="str">
        <f t="shared" si="1"/>
        <v>[99]=58,</v>
      </c>
    </row>
    <row r="101" spans="1:16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IF(B101&lt;&gt;"",VLOOKUP(B101,'ESO map constants'!$A$2:$F$999,6,FALSE),"")</f>
        <v>58</v>
      </c>
      <c r="H101" s="3">
        <f>IF(G101&lt;&gt;"",VLOOKUP(G101,'ESO zone constants'!$A$2:$B$9998,2,FALSE),"")</f>
        <v>11</v>
      </c>
      <c r="I101" s="3" t="str">
        <f>IF(G101&lt;&gt;"",VLOOKUP(G101,'ESO zone constants'!$A$2:$F$998,4,FALSE),"")</f>
        <v>Malabal Tor</v>
      </c>
      <c r="J101" s="3" t="str">
        <f>IF(G101&lt;&gt;"",VLOOKUP(G101,'ESO zone constants'!$A$2:$F$998,5,FALSE),"")</f>
        <v>Malabal Tor</v>
      </c>
      <c r="K101" s="3" t="str">
        <f>IF(G101&lt;&gt;"",VLOOKUP(G101,'ESO zone constants'!$A$2:$F$998,6,FALSE),"")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  <c r="P101" s="40" t="str">
        <f t="shared" si="1"/>
        <v>[100]=58,</v>
      </c>
    </row>
    <row r="102" spans="1:16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IF(B102&lt;&gt;"",VLOOKUP(B102,'ESO map constants'!$A$2:$F$999,6,FALSE),"")</f>
        <v>58</v>
      </c>
      <c r="H102" s="3">
        <f>IF(G102&lt;&gt;"",VLOOKUP(G102,'ESO zone constants'!$A$2:$B$9998,2,FALSE),"")</f>
        <v>11</v>
      </c>
      <c r="I102" s="3" t="str">
        <f>IF(G102&lt;&gt;"",VLOOKUP(G102,'ESO zone constants'!$A$2:$F$998,4,FALSE),"")</f>
        <v>Malabal Tor</v>
      </c>
      <c r="J102" s="3" t="str">
        <f>IF(G102&lt;&gt;"",VLOOKUP(G102,'ESO zone constants'!$A$2:$F$998,5,FALSE),"")</f>
        <v>Malabal Tor</v>
      </c>
      <c r="K102" s="3" t="str">
        <f>IF(G102&lt;&gt;"",VLOOKUP(G102,'ESO zone constants'!$A$2:$F$998,6,FALSE),"")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  <c r="P102" s="40" t="str">
        <f t="shared" si="1"/>
        <v>[101]=58,</v>
      </c>
    </row>
    <row r="103" spans="1:16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IF(B103&lt;&gt;"",VLOOKUP(B103,'ESO map constants'!$A$2:$F$999,6,FALSE),"")</f>
        <v>58</v>
      </c>
      <c r="H103" s="3">
        <f>IF(G103&lt;&gt;"",VLOOKUP(G103,'ESO zone constants'!$A$2:$B$9998,2,FALSE),"")</f>
        <v>11</v>
      </c>
      <c r="I103" s="3" t="str">
        <f>IF(G103&lt;&gt;"",VLOOKUP(G103,'ESO zone constants'!$A$2:$F$998,4,FALSE),"")</f>
        <v>Malabal Tor</v>
      </c>
      <c r="J103" s="3" t="str">
        <f>IF(G103&lt;&gt;"",VLOOKUP(G103,'ESO zone constants'!$A$2:$F$998,5,FALSE),"")</f>
        <v>Malabal Tor</v>
      </c>
      <c r="K103" s="3" t="str">
        <f>IF(G103&lt;&gt;"",VLOOKUP(G103,'ESO zone constants'!$A$2:$F$998,6,FALSE),"")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  <c r="P103" s="40" t="str">
        <f t="shared" si="1"/>
        <v>[102]=58,</v>
      </c>
    </row>
    <row r="104" spans="1:16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IF(B104&lt;&gt;"",VLOOKUP(B104,'ESO map constants'!$A$2:$F$999,6,FALSE),"")</f>
        <v>58</v>
      </c>
      <c r="H104" s="3">
        <f>IF(G104&lt;&gt;"",VLOOKUP(G104,'ESO zone constants'!$A$2:$B$9998,2,FALSE),"")</f>
        <v>11</v>
      </c>
      <c r="I104" s="3" t="str">
        <f>IF(G104&lt;&gt;"",VLOOKUP(G104,'ESO zone constants'!$A$2:$F$998,4,FALSE),"")</f>
        <v>Malabal Tor</v>
      </c>
      <c r="J104" s="3" t="str">
        <f>IF(G104&lt;&gt;"",VLOOKUP(G104,'ESO zone constants'!$A$2:$F$998,5,FALSE),"")</f>
        <v>Malabal Tor</v>
      </c>
      <c r="K104" s="3" t="str">
        <f>IF(G104&lt;&gt;"",VLOOKUP(G104,'ESO zone constants'!$A$2:$F$998,6,FALSE),"")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  <c r="P104" s="40" t="str">
        <f t="shared" si="1"/>
        <v>[103]=58,</v>
      </c>
    </row>
    <row r="105" spans="1:16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IF(B105&lt;&gt;"",VLOOKUP(B105,'ESO map constants'!$A$2:$F$999,6,FALSE),"")</f>
        <v>58</v>
      </c>
      <c r="H105" s="3">
        <f>IF(G105&lt;&gt;"",VLOOKUP(G105,'ESO zone constants'!$A$2:$B$9998,2,FALSE),"")</f>
        <v>11</v>
      </c>
      <c r="I105" s="3" t="str">
        <f>IF(G105&lt;&gt;"",VLOOKUP(G105,'ESO zone constants'!$A$2:$F$998,4,FALSE),"")</f>
        <v>Malabal Tor</v>
      </c>
      <c r="J105" s="3" t="str">
        <f>IF(G105&lt;&gt;"",VLOOKUP(G105,'ESO zone constants'!$A$2:$F$998,5,FALSE),"")</f>
        <v>Malabal Tor</v>
      </c>
      <c r="K105" s="3" t="str">
        <f>IF(G105&lt;&gt;"",VLOOKUP(G105,'ESO zone constants'!$A$2:$F$998,6,FALSE),"")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  <c r="P105" s="40" t="str">
        <f t="shared" si="1"/>
        <v>[104]=58,</v>
      </c>
    </row>
    <row r="106" spans="1:16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IF(B106&lt;&gt;"",VLOOKUP(B106,'ESO map constants'!$A$2:$F$999,6,FALSE),"")</f>
        <v>58</v>
      </c>
      <c r="H106" s="3">
        <f>IF(G106&lt;&gt;"",VLOOKUP(G106,'ESO zone constants'!$A$2:$B$9998,2,FALSE),"")</f>
        <v>11</v>
      </c>
      <c r="I106" s="3" t="str">
        <f>IF(G106&lt;&gt;"",VLOOKUP(G106,'ESO zone constants'!$A$2:$F$998,4,FALSE),"")</f>
        <v>Malabal Tor</v>
      </c>
      <c r="J106" s="3" t="str">
        <f>IF(G106&lt;&gt;"",VLOOKUP(G106,'ESO zone constants'!$A$2:$F$998,5,FALSE),"")</f>
        <v>Malabal Tor</v>
      </c>
      <c r="K106" s="3" t="str">
        <f>IF(G106&lt;&gt;"",VLOOKUP(G106,'ESO zone constants'!$A$2:$F$998,6,FALSE),"")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  <c r="P106" s="40" t="str">
        <f t="shared" si="1"/>
        <v>[105]=58,</v>
      </c>
    </row>
    <row r="107" spans="1:16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IF(B107&lt;&gt;"",VLOOKUP(B107,'ESO map constants'!$A$2:$F$999,6,FALSE),"")</f>
        <v>58</v>
      </c>
      <c r="H107" s="3">
        <f>IF(G107&lt;&gt;"",VLOOKUP(G107,'ESO zone constants'!$A$2:$B$9998,2,FALSE),"")</f>
        <v>11</v>
      </c>
      <c r="I107" s="3" t="str">
        <f>IF(G107&lt;&gt;"",VLOOKUP(G107,'ESO zone constants'!$A$2:$F$998,4,FALSE),"")</f>
        <v>Malabal Tor</v>
      </c>
      <c r="J107" s="3" t="str">
        <f>IF(G107&lt;&gt;"",VLOOKUP(G107,'ESO zone constants'!$A$2:$F$998,5,FALSE),"")</f>
        <v>Malabal Tor</v>
      </c>
      <c r="K107" s="3" t="str">
        <f>IF(G107&lt;&gt;"",VLOOKUP(G107,'ESO zone constants'!$A$2:$F$998,6,FALSE),"")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  <c r="P107" s="40" t="str">
        <f t="shared" si="1"/>
        <v>[106]=58,</v>
      </c>
    </row>
    <row r="108" spans="1:16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IF(B108&lt;&gt;"",VLOOKUP(B108,'ESO map constants'!$A$2:$F$999,6,FALSE),"")</f>
        <v>58</v>
      </c>
      <c r="H108" s="3">
        <f>IF(G108&lt;&gt;"",VLOOKUP(G108,'ESO zone constants'!$A$2:$B$9998,2,FALSE),"")</f>
        <v>11</v>
      </c>
      <c r="I108" s="3" t="str">
        <f>IF(G108&lt;&gt;"",VLOOKUP(G108,'ESO zone constants'!$A$2:$F$998,4,FALSE),"")</f>
        <v>Malabal Tor</v>
      </c>
      <c r="J108" s="3" t="str">
        <f>IF(G108&lt;&gt;"",VLOOKUP(G108,'ESO zone constants'!$A$2:$F$998,5,FALSE),"")</f>
        <v>Malabal Tor</v>
      </c>
      <c r="K108" s="3" t="str">
        <f>IF(G108&lt;&gt;"",VLOOKUP(G108,'ESO zone constants'!$A$2:$F$998,6,FALSE),"")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  <c r="P108" s="40" t="str">
        <f t="shared" si="1"/>
        <v>[107]=58,</v>
      </c>
    </row>
    <row r="109" spans="1:16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IF(B109&lt;&gt;"",VLOOKUP(B109,'ESO map constants'!$A$2:$F$999,6,FALSE),"")</f>
        <v>41</v>
      </c>
      <c r="H109" s="3">
        <f>IF(G109&lt;&gt;"",VLOOKUP(G109,'ESO zone constants'!$A$2:$B$9998,2,FALSE),"")</f>
        <v>9</v>
      </c>
      <c r="I109" s="3" t="str">
        <f>IF(G109&lt;&gt;"",VLOOKUP(G109,'ESO zone constants'!$A$2:$F$998,4,FALSE),"")</f>
        <v>Steinfälle</v>
      </c>
      <c r="J109" s="3" t="str">
        <f>IF(G109&lt;&gt;"",VLOOKUP(G109,'ESO zone constants'!$A$2:$F$998,5,FALSE),"")</f>
        <v>Stonefalls</v>
      </c>
      <c r="K109" s="3" t="str">
        <f>IF(G109&lt;&gt;"",VLOOKUP(G109,'ESO zone constants'!$A$2:$F$998,6,FALSE),"")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  <c r="P109" s="40" t="str">
        <f t="shared" si="1"/>
        <v>[108]=41,</v>
      </c>
    </row>
    <row r="110" spans="1:16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IF(B110&lt;&gt;"",VLOOKUP(B110,'ESO map constants'!$A$2:$F$999,6,FALSE),"")</f>
        <v>103</v>
      </c>
      <c r="H110" s="3">
        <f>IF(G110&lt;&gt;"",VLOOKUP(G110,'ESO zone constants'!$A$2:$B$9998,2,FALSE),"")</f>
        <v>16</v>
      </c>
      <c r="I110" s="3" t="str">
        <f>IF(G110&lt;&gt;"",VLOOKUP(G110,'ESO zone constants'!$A$2:$F$998,4,FALSE),"")</f>
        <v>Rift</v>
      </c>
      <c r="J110" s="3" t="str">
        <f>IF(G110&lt;&gt;"",VLOOKUP(G110,'ESO zone constants'!$A$2:$F$998,5,FALSE),"")</f>
        <v>The Rift</v>
      </c>
      <c r="K110" s="3" t="str">
        <f>IF(G110&lt;&gt;"",VLOOKUP(G110,'ESO zone constants'!$A$2:$F$998,6,FALSE),"")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  <c r="P110" s="40" t="str">
        <f t="shared" si="1"/>
        <v>[109]=103,</v>
      </c>
    </row>
    <row r="111" spans="1:16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IF(B111&lt;&gt;"",VLOOKUP(B111,'ESO map constants'!$A$2:$F$999,6,FALSE),"")</f>
        <v>103</v>
      </c>
      <c r="H111" s="3">
        <f>IF(G111&lt;&gt;"",VLOOKUP(G111,'ESO zone constants'!$A$2:$B$9998,2,FALSE),"")</f>
        <v>16</v>
      </c>
      <c r="I111" s="3" t="str">
        <f>IF(G111&lt;&gt;"",VLOOKUP(G111,'ESO zone constants'!$A$2:$F$998,4,FALSE),"")</f>
        <v>Rift</v>
      </c>
      <c r="J111" s="3" t="str">
        <f>IF(G111&lt;&gt;"",VLOOKUP(G111,'ESO zone constants'!$A$2:$F$998,5,FALSE),"")</f>
        <v>The Rift</v>
      </c>
      <c r="K111" s="3" t="str">
        <f>IF(G111&lt;&gt;"",VLOOKUP(G111,'ESO zone constants'!$A$2:$F$998,6,FALSE),"")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  <c r="P111" s="40" t="str">
        <f t="shared" si="1"/>
        <v>[110]=103,</v>
      </c>
    </row>
    <row r="112" spans="1:16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IF(B112&lt;&gt;"",VLOOKUP(B112,'ESO map constants'!$A$2:$F$999,6,FALSE),"")</f>
        <v>103</v>
      </c>
      <c r="H112" s="3">
        <f>IF(G112&lt;&gt;"",VLOOKUP(G112,'ESO zone constants'!$A$2:$B$9998,2,FALSE),"")</f>
        <v>16</v>
      </c>
      <c r="I112" s="3" t="str">
        <f>IF(G112&lt;&gt;"",VLOOKUP(G112,'ESO zone constants'!$A$2:$F$998,4,FALSE),"")</f>
        <v>Rift</v>
      </c>
      <c r="J112" s="3" t="str">
        <f>IF(G112&lt;&gt;"",VLOOKUP(G112,'ESO zone constants'!$A$2:$F$998,5,FALSE),"")</f>
        <v>The Rift</v>
      </c>
      <c r="K112" s="3" t="str">
        <f>IF(G112&lt;&gt;"",VLOOKUP(G112,'ESO zone constants'!$A$2:$F$998,6,FALSE),"")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  <c r="P112" s="40" t="str">
        <f t="shared" si="1"/>
        <v>[111]=103,</v>
      </c>
    </row>
    <row r="113" spans="1:16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IF(B113&lt;&gt;"",VLOOKUP(B113,'ESO map constants'!$A$2:$F$999,6,FALSE),"")</f>
        <v>103</v>
      </c>
      <c r="H113" s="3">
        <f>IF(G113&lt;&gt;"",VLOOKUP(G113,'ESO zone constants'!$A$2:$B$9998,2,FALSE),"")</f>
        <v>16</v>
      </c>
      <c r="I113" s="3" t="str">
        <f>IF(G113&lt;&gt;"",VLOOKUP(G113,'ESO zone constants'!$A$2:$F$998,4,FALSE),"")</f>
        <v>Rift</v>
      </c>
      <c r="J113" s="3" t="str">
        <f>IF(G113&lt;&gt;"",VLOOKUP(G113,'ESO zone constants'!$A$2:$F$998,5,FALSE),"")</f>
        <v>The Rift</v>
      </c>
      <c r="K113" s="3" t="str">
        <f>IF(G113&lt;&gt;"",VLOOKUP(G113,'ESO zone constants'!$A$2:$F$998,6,FALSE),"")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  <c r="P113" s="40" t="str">
        <f t="shared" si="1"/>
        <v>[112]=103,</v>
      </c>
    </row>
    <row r="114" spans="1:16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IF(B114&lt;&gt;"",VLOOKUP(B114,'ESO map constants'!$A$2:$F$999,6,FALSE),"")</f>
        <v>103</v>
      </c>
      <c r="H114" s="3">
        <f>IF(G114&lt;&gt;"",VLOOKUP(G114,'ESO zone constants'!$A$2:$B$9998,2,FALSE),"")</f>
        <v>16</v>
      </c>
      <c r="I114" s="3" t="str">
        <f>IF(G114&lt;&gt;"",VLOOKUP(G114,'ESO zone constants'!$A$2:$F$998,4,FALSE),"")</f>
        <v>Rift</v>
      </c>
      <c r="J114" s="3" t="str">
        <f>IF(G114&lt;&gt;"",VLOOKUP(G114,'ESO zone constants'!$A$2:$F$998,5,FALSE),"")</f>
        <v>The Rift</v>
      </c>
      <c r="K114" s="3" t="str">
        <f>IF(G114&lt;&gt;"",VLOOKUP(G114,'ESO zone constants'!$A$2:$F$998,6,FALSE),"")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  <c r="P114" s="40" t="str">
        <f t="shared" si="1"/>
        <v>[113]=103,</v>
      </c>
    </row>
    <row r="115" spans="1:16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IF(B115&lt;&gt;"",VLOOKUP(B115,'ESO map constants'!$A$2:$F$999,6,FALSE),"")</f>
        <v>103</v>
      </c>
      <c r="H115" s="3">
        <f>IF(G115&lt;&gt;"",VLOOKUP(G115,'ESO zone constants'!$A$2:$B$9998,2,FALSE),"")</f>
        <v>16</v>
      </c>
      <c r="I115" s="3" t="str">
        <f>IF(G115&lt;&gt;"",VLOOKUP(G115,'ESO zone constants'!$A$2:$F$998,4,FALSE),"")</f>
        <v>Rift</v>
      </c>
      <c r="J115" s="3" t="str">
        <f>IF(G115&lt;&gt;"",VLOOKUP(G115,'ESO zone constants'!$A$2:$F$998,5,FALSE),"")</f>
        <v>The Rift</v>
      </c>
      <c r="K115" s="3" t="str">
        <f>IF(G115&lt;&gt;"",VLOOKUP(G115,'ESO zone constants'!$A$2:$F$998,6,FALSE),"")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  <c r="P115" s="40" t="str">
        <f t="shared" si="1"/>
        <v>[114]=103,</v>
      </c>
    </row>
    <row r="116" spans="1:16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IF(B116&lt;&gt;"",VLOOKUP(B116,'ESO map constants'!$A$2:$F$999,6,FALSE),"")</f>
        <v>103</v>
      </c>
      <c r="H116" s="3">
        <f>IF(G116&lt;&gt;"",VLOOKUP(G116,'ESO zone constants'!$A$2:$B$9998,2,FALSE),"")</f>
        <v>16</v>
      </c>
      <c r="I116" s="3" t="str">
        <f>IF(G116&lt;&gt;"",VLOOKUP(G116,'ESO zone constants'!$A$2:$F$998,4,FALSE),"")</f>
        <v>Rift</v>
      </c>
      <c r="J116" s="3" t="str">
        <f>IF(G116&lt;&gt;"",VLOOKUP(G116,'ESO zone constants'!$A$2:$F$998,5,FALSE),"")</f>
        <v>The Rift</v>
      </c>
      <c r="K116" s="3" t="str">
        <f>IF(G116&lt;&gt;"",VLOOKUP(G116,'ESO zone constants'!$A$2:$F$998,6,FALSE),"")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  <c r="P116" s="40" t="str">
        <f t="shared" si="1"/>
        <v>[115]=103,</v>
      </c>
    </row>
    <row r="117" spans="1:16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IF(B117&lt;&gt;"",VLOOKUP(B117,'ESO map constants'!$A$2:$F$999,6,FALSE),"")</f>
        <v>103</v>
      </c>
      <c r="H117" s="3">
        <f>IF(G117&lt;&gt;"",VLOOKUP(G117,'ESO zone constants'!$A$2:$B$9998,2,FALSE),"")</f>
        <v>16</v>
      </c>
      <c r="I117" s="3" t="str">
        <f>IF(G117&lt;&gt;"",VLOOKUP(G117,'ESO zone constants'!$A$2:$F$998,4,FALSE),"")</f>
        <v>Rift</v>
      </c>
      <c r="J117" s="3" t="str">
        <f>IF(G117&lt;&gt;"",VLOOKUP(G117,'ESO zone constants'!$A$2:$F$998,5,FALSE),"")</f>
        <v>The Rift</v>
      </c>
      <c r="K117" s="3" t="str">
        <f>IF(G117&lt;&gt;"",VLOOKUP(G117,'ESO zone constants'!$A$2:$F$998,6,FALSE),"")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  <c r="P117" s="40" t="str">
        <f t="shared" si="1"/>
        <v>[116]=103,</v>
      </c>
    </row>
    <row r="118" spans="1:16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IF(B118&lt;&gt;"",VLOOKUP(B118,'ESO map constants'!$A$2:$F$999,6,FALSE),"")</f>
        <v>103</v>
      </c>
      <c r="H118" s="3">
        <f>IF(G118&lt;&gt;"",VLOOKUP(G118,'ESO zone constants'!$A$2:$B$9998,2,FALSE),"")</f>
        <v>16</v>
      </c>
      <c r="I118" s="3" t="str">
        <f>IF(G118&lt;&gt;"",VLOOKUP(G118,'ESO zone constants'!$A$2:$F$998,4,FALSE),"")</f>
        <v>Rift</v>
      </c>
      <c r="J118" s="3" t="str">
        <f>IF(G118&lt;&gt;"",VLOOKUP(G118,'ESO zone constants'!$A$2:$F$998,5,FALSE),"")</f>
        <v>The Rift</v>
      </c>
      <c r="K118" s="3" t="str">
        <f>IF(G118&lt;&gt;"",VLOOKUP(G118,'ESO zone constants'!$A$2:$F$998,6,FALSE),"")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  <c r="P118" s="40" t="str">
        <f t="shared" si="1"/>
        <v>[117]=103,</v>
      </c>
    </row>
    <row r="119" spans="1:16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IF(B119&lt;&gt;"",VLOOKUP(B119,'ESO map constants'!$A$2:$F$999,6,FALSE),"")</f>
        <v>103</v>
      </c>
      <c r="H119" s="3">
        <f>IF(G119&lt;&gt;"",VLOOKUP(G119,'ESO zone constants'!$A$2:$B$9998,2,FALSE),"")</f>
        <v>16</v>
      </c>
      <c r="I119" s="3" t="str">
        <f>IF(G119&lt;&gt;"",VLOOKUP(G119,'ESO zone constants'!$A$2:$F$998,4,FALSE),"")</f>
        <v>Rift</v>
      </c>
      <c r="J119" s="3" t="str">
        <f>IF(G119&lt;&gt;"",VLOOKUP(G119,'ESO zone constants'!$A$2:$F$998,5,FALSE),"")</f>
        <v>The Rift</v>
      </c>
      <c r="K119" s="3" t="str">
        <f>IF(G119&lt;&gt;"",VLOOKUP(G119,'ESO zone constants'!$A$2:$F$998,6,FALSE),"")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  <c r="P119" s="40" t="str">
        <f t="shared" si="1"/>
        <v>[118]=103,</v>
      </c>
    </row>
    <row r="120" spans="1:16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IF(B120&lt;&gt;"",VLOOKUP(B120,'ESO map constants'!$A$2:$F$999,6,FALSE),"")</f>
        <v>103</v>
      </c>
      <c r="H120" s="3">
        <f>IF(G120&lt;&gt;"",VLOOKUP(G120,'ESO zone constants'!$A$2:$B$9998,2,FALSE),"")</f>
        <v>16</v>
      </c>
      <c r="I120" s="3" t="str">
        <f>IF(G120&lt;&gt;"",VLOOKUP(G120,'ESO zone constants'!$A$2:$F$998,4,FALSE),"")</f>
        <v>Rift</v>
      </c>
      <c r="J120" s="3" t="str">
        <f>IF(G120&lt;&gt;"",VLOOKUP(G120,'ESO zone constants'!$A$2:$F$998,5,FALSE),"")</f>
        <v>The Rift</v>
      </c>
      <c r="K120" s="3" t="str">
        <f>IF(G120&lt;&gt;"",VLOOKUP(G120,'ESO zone constants'!$A$2:$F$998,6,FALSE),"")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  <c r="P120" s="40" t="str">
        <f t="shared" si="1"/>
        <v>[119]=103,</v>
      </c>
    </row>
    <row r="121" spans="1:16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IF(B121&lt;&gt;"",VLOOKUP(B121,'ESO map constants'!$A$2:$F$999,6,FALSE),"")</f>
        <v>103</v>
      </c>
      <c r="H121" s="3">
        <f>IF(G121&lt;&gt;"",VLOOKUP(G121,'ESO zone constants'!$A$2:$B$9998,2,FALSE),"")</f>
        <v>16</v>
      </c>
      <c r="I121" s="3" t="str">
        <f>IF(G121&lt;&gt;"",VLOOKUP(G121,'ESO zone constants'!$A$2:$F$998,4,FALSE),"")</f>
        <v>Rift</v>
      </c>
      <c r="J121" s="3" t="str">
        <f>IF(G121&lt;&gt;"",VLOOKUP(G121,'ESO zone constants'!$A$2:$F$998,5,FALSE),"")</f>
        <v>The Rift</v>
      </c>
      <c r="K121" s="3" t="str">
        <f>IF(G121&lt;&gt;"",VLOOKUP(G121,'ESO zone constants'!$A$2:$F$998,6,FALSE),"")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  <c r="P121" s="40" t="str">
        <f t="shared" si="1"/>
        <v>[120]=103,</v>
      </c>
    </row>
    <row r="122" spans="1:16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IF(B122&lt;&gt;"",VLOOKUP(B122,'ESO map constants'!$A$2:$F$999,6,FALSE),"")</f>
        <v>381</v>
      </c>
      <c r="H122" s="3">
        <f>IF(G122&lt;&gt;"",VLOOKUP(G122,'ESO zone constants'!$A$2:$B$9998,2,FALSE),"")</f>
        <v>178</v>
      </c>
      <c r="I122" s="3" t="str">
        <f>IF(G122&lt;&gt;"",VLOOKUP(G122,'ESO zone constants'!$A$2:$F$998,4,FALSE),"")</f>
        <v>Auridon</v>
      </c>
      <c r="J122" s="3" t="str">
        <f>IF(G122&lt;&gt;"",VLOOKUP(G122,'ESO zone constants'!$A$2:$F$998,5,FALSE),"")</f>
        <v>Auridon</v>
      </c>
      <c r="K122" s="3" t="str">
        <f>IF(G122&lt;&gt;"",VLOOKUP(G122,'ESO zone constants'!$A$2:$F$998,6,FALSE),"")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  <c r="P122" s="40" t="str">
        <f t="shared" si="1"/>
        <v>[121]=381,</v>
      </c>
    </row>
    <row r="123" spans="1:16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IF(B123&lt;&gt;"",VLOOKUP(B123,'ESO map constants'!$A$2:$F$999,6,FALSE),"")</f>
        <v>381</v>
      </c>
      <c r="H123" s="3">
        <f>IF(G123&lt;&gt;"",VLOOKUP(G123,'ESO zone constants'!$A$2:$B$9998,2,FALSE),"")</f>
        <v>178</v>
      </c>
      <c r="I123" s="3" t="str">
        <f>IF(G123&lt;&gt;"",VLOOKUP(G123,'ESO zone constants'!$A$2:$F$998,4,FALSE),"")</f>
        <v>Auridon</v>
      </c>
      <c r="J123" s="3" t="str">
        <f>IF(G123&lt;&gt;"",VLOOKUP(G123,'ESO zone constants'!$A$2:$F$998,5,FALSE),"")</f>
        <v>Auridon</v>
      </c>
      <c r="K123" s="3" t="str">
        <f>IF(G123&lt;&gt;"",VLOOKUP(G123,'ESO zone constants'!$A$2:$F$998,6,FALSE),"")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  <c r="P123" s="40" t="str">
        <f t="shared" si="1"/>
        <v>[122]=381,</v>
      </c>
    </row>
    <row r="124" spans="1:16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IF(B124&lt;&gt;"",VLOOKUP(B124,'ESO map constants'!$A$2:$F$999,6,FALSE),"")</f>
        <v>381</v>
      </c>
      <c r="H124" s="3">
        <f>IF(G124&lt;&gt;"",VLOOKUP(G124,'ESO zone constants'!$A$2:$B$9998,2,FALSE),"")</f>
        <v>178</v>
      </c>
      <c r="I124" s="3" t="str">
        <f>IF(G124&lt;&gt;"",VLOOKUP(G124,'ESO zone constants'!$A$2:$F$998,4,FALSE),"")</f>
        <v>Auridon</v>
      </c>
      <c r="J124" s="3" t="str">
        <f>IF(G124&lt;&gt;"",VLOOKUP(G124,'ESO zone constants'!$A$2:$F$998,5,FALSE),"")</f>
        <v>Auridon</v>
      </c>
      <c r="K124" s="3" t="str">
        <f>IF(G124&lt;&gt;"",VLOOKUP(G124,'ESO zone constants'!$A$2:$F$998,6,FALSE),"")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  <c r="P124" s="40" t="str">
        <f t="shared" si="1"/>
        <v>[123]=381,</v>
      </c>
    </row>
    <row r="125" spans="1:16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IF(B125&lt;&gt;"",VLOOKUP(B125,'ESO map constants'!$A$2:$F$999,6,FALSE),"")</f>
        <v>381</v>
      </c>
      <c r="H125" s="3">
        <f>IF(G125&lt;&gt;"",VLOOKUP(G125,'ESO zone constants'!$A$2:$B$9998,2,FALSE),"")</f>
        <v>178</v>
      </c>
      <c r="I125" s="3" t="str">
        <f>IF(G125&lt;&gt;"",VLOOKUP(G125,'ESO zone constants'!$A$2:$F$998,4,FALSE),"")</f>
        <v>Auridon</v>
      </c>
      <c r="J125" s="3" t="str">
        <f>IF(G125&lt;&gt;"",VLOOKUP(G125,'ESO zone constants'!$A$2:$F$998,5,FALSE),"")</f>
        <v>Auridon</v>
      </c>
      <c r="K125" s="3" t="str">
        <f>IF(G125&lt;&gt;"",VLOOKUP(G125,'ESO zone constants'!$A$2:$F$998,6,FALSE),"")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  <c r="P125" s="40" t="str">
        <f t="shared" si="1"/>
        <v>[124]=381,</v>
      </c>
    </row>
    <row r="126" spans="1:16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IF(B126&lt;&gt;"",VLOOKUP(B126,'ESO map constants'!$A$2:$F$999,6,FALSE),"")</f>
        <v>281</v>
      </c>
      <c r="H126" s="3">
        <f>IF(G126&lt;&gt;"",VLOOKUP(G126,'ESO zone constants'!$A$2:$B$9998,2,FALSE),"")</f>
        <v>110</v>
      </c>
      <c r="I126" s="3" t="str">
        <f>IF(G126&lt;&gt;"",VLOOKUP(G126,'ESO zone constants'!$A$2:$F$998,4,FALSE),"")</f>
        <v>Bal Foyen</v>
      </c>
      <c r="J126" s="3" t="str">
        <f>IF(G126&lt;&gt;"",VLOOKUP(G126,'ESO zone constants'!$A$2:$F$998,5,FALSE),"")</f>
        <v>Bal Foyen</v>
      </c>
      <c r="K126" s="3" t="str">
        <f>IF(G126&lt;&gt;"",VLOOKUP(G126,'ESO zone constants'!$A$2:$F$998,6,FALSE),"")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  <c r="P126" s="40" t="str">
        <f t="shared" si="1"/>
        <v>[125]=281,</v>
      </c>
    </row>
    <row r="127" spans="1:16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IF(B127&lt;&gt;"",VLOOKUP(B127,'ESO map constants'!$A$2:$F$999,6,FALSE),"")</f>
        <v>281</v>
      </c>
      <c r="H127" s="3">
        <f>IF(G127&lt;&gt;"",VLOOKUP(G127,'ESO zone constants'!$A$2:$B$9998,2,FALSE),"")</f>
        <v>110</v>
      </c>
      <c r="I127" s="3" t="str">
        <f>IF(G127&lt;&gt;"",VLOOKUP(G127,'ESO zone constants'!$A$2:$F$998,4,FALSE),"")</f>
        <v>Bal Foyen</v>
      </c>
      <c r="J127" s="3" t="str">
        <f>IF(G127&lt;&gt;"",VLOOKUP(G127,'ESO zone constants'!$A$2:$F$998,5,FALSE),"")</f>
        <v>Bal Foyen</v>
      </c>
      <c r="K127" s="3" t="str">
        <f>IF(G127&lt;&gt;"",VLOOKUP(G127,'ESO zone constants'!$A$2:$F$998,6,FALSE),"")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  <c r="P127" s="40" t="str">
        <f t="shared" si="1"/>
        <v>[126]=281,</v>
      </c>
    </row>
    <row r="128" spans="1:16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IF(B128&lt;&gt;"",VLOOKUP(B128,'ESO map constants'!$A$2:$F$999,6,FALSE),"")</f>
        <v>381</v>
      </c>
      <c r="H128" s="3">
        <f>IF(G128&lt;&gt;"",VLOOKUP(G128,'ESO zone constants'!$A$2:$B$9998,2,FALSE),"")</f>
        <v>178</v>
      </c>
      <c r="I128" s="3" t="str">
        <f>IF(G128&lt;&gt;"",VLOOKUP(G128,'ESO zone constants'!$A$2:$F$998,4,FALSE),"")</f>
        <v>Auridon</v>
      </c>
      <c r="J128" s="3" t="str">
        <f>IF(G128&lt;&gt;"",VLOOKUP(G128,'ESO zone constants'!$A$2:$F$998,5,FALSE),"")</f>
        <v>Auridon</v>
      </c>
      <c r="K128" s="3" t="str">
        <f>IF(G128&lt;&gt;"",VLOOKUP(G128,'ESO zone constants'!$A$2:$F$998,6,FALSE),"")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  <c r="P128" s="40" t="str">
        <f t="shared" si="1"/>
        <v>[127]=381,</v>
      </c>
    </row>
    <row r="129" spans="1:16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IF(B129&lt;&gt;"",VLOOKUP(B129,'ESO map constants'!$A$2:$F$999,6,FALSE),"")</f>
        <v>347</v>
      </c>
      <c r="H129" s="3">
        <f>IF(G129&lt;&gt;"",VLOOKUP(G129,'ESO zone constants'!$A$2:$B$9998,2,FALSE),"")</f>
        <v>154</v>
      </c>
      <c r="I129" s="3" t="str">
        <f>IF(G129&lt;&gt;"",VLOOKUP(G129,'ESO zone constants'!$A$2:$F$998,4,FALSE),"")</f>
        <v>Kalthafen</v>
      </c>
      <c r="J129" s="3" t="str">
        <f>IF(G129&lt;&gt;"",VLOOKUP(G129,'ESO zone constants'!$A$2:$F$998,5,FALSE),"")</f>
        <v>Coldharbour</v>
      </c>
      <c r="K129" s="3" t="str">
        <f>IF(G129&lt;&gt;"",VLOOKUP(G129,'ESO zone constants'!$A$2:$F$998,6,FALSE),"")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  <c r="P129" s="40" t="str">
        <f t="shared" si="1"/>
        <v>[128]=347,</v>
      </c>
    </row>
    <row r="130" spans="1:16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IF(B130&lt;&gt;"",VLOOKUP(B130,'ESO map constants'!$A$2:$F$999,6,FALSE),"")</f>
        <v>347</v>
      </c>
      <c r="H130" s="3">
        <f>IF(G130&lt;&gt;"",VLOOKUP(G130,'ESO zone constants'!$A$2:$B$9998,2,FALSE),"")</f>
        <v>154</v>
      </c>
      <c r="I130" s="3" t="str">
        <f>IF(G130&lt;&gt;"",VLOOKUP(G130,'ESO zone constants'!$A$2:$F$998,4,FALSE),"")</f>
        <v>Kalthafen</v>
      </c>
      <c r="J130" s="3" t="str">
        <f>IF(G130&lt;&gt;"",VLOOKUP(G130,'ESO zone constants'!$A$2:$F$998,5,FALSE),"")</f>
        <v>Coldharbour</v>
      </c>
      <c r="K130" s="3" t="str">
        <f>IF(G130&lt;&gt;"",VLOOKUP(G130,'ESO zone constants'!$A$2:$F$998,6,FALSE),"")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  <c r="P130" s="40" t="str">
        <f t="shared" si="1"/>
        <v>[129]=347,</v>
      </c>
    </row>
    <row r="131" spans="1:16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IF(B131&lt;&gt;"",VLOOKUP(B131,'ESO map constants'!$A$2:$F$999,6,FALSE),"")</f>
        <v>347</v>
      </c>
      <c r="H131" s="3">
        <f>IF(G131&lt;&gt;"",VLOOKUP(G131,'ESO zone constants'!$A$2:$B$9998,2,FALSE),"")</f>
        <v>154</v>
      </c>
      <c r="I131" s="3" t="str">
        <f>IF(G131&lt;&gt;"",VLOOKUP(G131,'ESO zone constants'!$A$2:$F$998,4,FALSE),"")</f>
        <v>Kalthafen</v>
      </c>
      <c r="J131" s="3" t="str">
        <f>IF(G131&lt;&gt;"",VLOOKUP(G131,'ESO zone constants'!$A$2:$F$998,5,FALSE),"")</f>
        <v>Coldharbour</v>
      </c>
      <c r="K131" s="3" t="str">
        <f>IF(G131&lt;&gt;"",VLOOKUP(G131,'ESO zone constants'!$A$2:$F$998,6,FALSE),"")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  <c r="P131" s="40" t="str">
        <f t="shared" ref="P131:P194" si="2">IF(A131&lt;&gt;"",IF(G131&lt;&gt;"",IF(OR(ISNA(A131),ISNA(G131)),"","["&amp;A131&amp;"]="&amp;G131&amp;","),""),"")</f>
        <v>[130]=347,</v>
      </c>
    </row>
    <row r="132" spans="1:16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IF(B132&lt;&gt;"",VLOOKUP(B132,'ESO map constants'!$A$2:$F$999,6,FALSE),"")</f>
        <v>347</v>
      </c>
      <c r="H132" s="3">
        <f>IF(G132&lt;&gt;"",VLOOKUP(G132,'ESO zone constants'!$A$2:$B$9998,2,FALSE),"")</f>
        <v>154</v>
      </c>
      <c r="I132" s="3" t="str">
        <f>IF(G132&lt;&gt;"",VLOOKUP(G132,'ESO zone constants'!$A$2:$F$998,4,FALSE),"")</f>
        <v>Kalthafen</v>
      </c>
      <c r="J132" s="3" t="str">
        <f>IF(G132&lt;&gt;"",VLOOKUP(G132,'ESO zone constants'!$A$2:$F$998,5,FALSE),"")</f>
        <v>Coldharbour</v>
      </c>
      <c r="K132" s="3" t="str">
        <f>IF(G132&lt;&gt;"",VLOOKUP(G132,'ESO zone constants'!$A$2:$F$998,6,FALSE),"")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  <c r="P132" s="40" t="str">
        <f t="shared" si="2"/>
        <v>[131]=347,</v>
      </c>
    </row>
    <row r="133" spans="1:16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IF(B133&lt;&gt;"",VLOOKUP(B133,'ESO map constants'!$A$2:$F$999,6,FALSE),"")</f>
        <v>347</v>
      </c>
      <c r="H133" s="3">
        <f>IF(G133&lt;&gt;"",VLOOKUP(G133,'ESO zone constants'!$A$2:$B$9998,2,FALSE),"")</f>
        <v>154</v>
      </c>
      <c r="I133" s="3" t="str">
        <f>IF(G133&lt;&gt;"",VLOOKUP(G133,'ESO zone constants'!$A$2:$F$998,4,FALSE),"")</f>
        <v>Kalthafen</v>
      </c>
      <c r="J133" s="3" t="str">
        <f>IF(G133&lt;&gt;"",VLOOKUP(G133,'ESO zone constants'!$A$2:$F$998,5,FALSE),"")</f>
        <v>Coldharbour</v>
      </c>
      <c r="K133" s="3" t="str">
        <f>IF(G133&lt;&gt;"",VLOOKUP(G133,'ESO zone constants'!$A$2:$F$998,6,FALSE),"")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  <c r="P133" s="40" t="str">
        <f t="shared" si="2"/>
        <v>[132]=347,</v>
      </c>
    </row>
    <row r="134" spans="1:16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IF(B134&lt;&gt;"",VLOOKUP(B134,'ESO map constants'!$A$2:$F$999,6,FALSE),"")</f>
        <v>347</v>
      </c>
      <c r="H134" s="3">
        <f>IF(G134&lt;&gt;"",VLOOKUP(G134,'ESO zone constants'!$A$2:$B$9998,2,FALSE),"")</f>
        <v>154</v>
      </c>
      <c r="I134" s="3" t="str">
        <f>IF(G134&lt;&gt;"",VLOOKUP(G134,'ESO zone constants'!$A$2:$F$998,4,FALSE),"")</f>
        <v>Kalthafen</v>
      </c>
      <c r="J134" s="3" t="str">
        <f>IF(G134&lt;&gt;"",VLOOKUP(G134,'ESO zone constants'!$A$2:$F$998,5,FALSE),"")</f>
        <v>Coldharbour</v>
      </c>
      <c r="K134" s="3" t="str">
        <f>IF(G134&lt;&gt;"",VLOOKUP(G134,'ESO zone constants'!$A$2:$F$998,6,FALSE),"")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  <c r="P134" s="40" t="str">
        <f t="shared" si="2"/>
        <v>[133]=347,</v>
      </c>
    </row>
    <row r="135" spans="1:16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IF(B135&lt;&gt;"",VLOOKUP(B135,'ESO map constants'!$A$2:$F$999,6,FALSE),"")</f>
        <v>347</v>
      </c>
      <c r="H135" s="3">
        <f>IF(G135&lt;&gt;"",VLOOKUP(G135,'ESO zone constants'!$A$2:$B$9998,2,FALSE),"")</f>
        <v>154</v>
      </c>
      <c r="I135" s="3" t="str">
        <f>IF(G135&lt;&gt;"",VLOOKUP(G135,'ESO zone constants'!$A$2:$F$998,4,FALSE),"")</f>
        <v>Kalthafen</v>
      </c>
      <c r="J135" s="3" t="str">
        <f>IF(G135&lt;&gt;"",VLOOKUP(G135,'ESO zone constants'!$A$2:$F$998,5,FALSE),"")</f>
        <v>Coldharbour</v>
      </c>
      <c r="K135" s="3" t="str">
        <f>IF(G135&lt;&gt;"",VLOOKUP(G135,'ESO zone constants'!$A$2:$F$998,6,FALSE),"")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  <c r="P135" s="40" t="str">
        <f t="shared" si="2"/>
        <v>[134]=347,</v>
      </c>
    </row>
    <row r="136" spans="1:16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IF(B136&lt;&gt;"",VLOOKUP(B136,'ESO map constants'!$A$2:$F$999,6,FALSE),"")</f>
        <v>347</v>
      </c>
      <c r="H136" s="3">
        <f>IF(G136&lt;&gt;"",VLOOKUP(G136,'ESO zone constants'!$A$2:$B$9998,2,FALSE),"")</f>
        <v>154</v>
      </c>
      <c r="I136" s="3" t="str">
        <f>IF(G136&lt;&gt;"",VLOOKUP(G136,'ESO zone constants'!$A$2:$F$998,4,FALSE),"")</f>
        <v>Kalthafen</v>
      </c>
      <c r="J136" s="3" t="str">
        <f>IF(G136&lt;&gt;"",VLOOKUP(G136,'ESO zone constants'!$A$2:$F$998,5,FALSE),"")</f>
        <v>Coldharbour</v>
      </c>
      <c r="K136" s="3" t="str">
        <f>IF(G136&lt;&gt;"",VLOOKUP(G136,'ESO zone constants'!$A$2:$F$998,6,FALSE),"")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  <c r="P136" s="40" t="str">
        <f t="shared" si="2"/>
        <v>[135]=347,</v>
      </c>
    </row>
    <row r="137" spans="1:16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IF(B137&lt;&gt;"",VLOOKUP(B137,'ESO map constants'!$A$2:$F$999,6,FALSE),"")</f>
        <v>347</v>
      </c>
      <c r="H137" s="3">
        <f>IF(G137&lt;&gt;"",VLOOKUP(G137,'ESO zone constants'!$A$2:$B$9998,2,FALSE),"")</f>
        <v>154</v>
      </c>
      <c r="I137" s="3" t="str">
        <f>IF(G137&lt;&gt;"",VLOOKUP(G137,'ESO zone constants'!$A$2:$F$998,4,FALSE),"")</f>
        <v>Kalthafen</v>
      </c>
      <c r="J137" s="3" t="str">
        <f>IF(G137&lt;&gt;"",VLOOKUP(G137,'ESO zone constants'!$A$2:$F$998,5,FALSE),"")</f>
        <v>Coldharbour</v>
      </c>
      <c r="K137" s="3" t="str">
        <f>IF(G137&lt;&gt;"",VLOOKUP(G137,'ESO zone constants'!$A$2:$F$998,6,FALSE),"")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  <c r="P137" s="40" t="str">
        <f t="shared" si="2"/>
        <v>[136]=347,</v>
      </c>
    </row>
    <row r="138" spans="1:16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IF(B138&lt;&gt;"",VLOOKUP(B138,'ESO map constants'!$A$2:$F$999,6,FALSE),"")</f>
        <v>104</v>
      </c>
      <c r="H138" s="3">
        <f>IF(G138&lt;&gt;"",VLOOKUP(G138,'ESO zone constants'!$A$2:$B$9998,2,FALSE),"")</f>
        <v>17</v>
      </c>
      <c r="I138" s="3" t="str">
        <f>IF(G138&lt;&gt;"",VLOOKUP(G138,'ESO zone constants'!$A$2:$F$998,4,FALSE),"")</f>
        <v>Die Alik'r-Wüste</v>
      </c>
      <c r="J138" s="3" t="str">
        <f>IF(G138&lt;&gt;"",VLOOKUP(G138,'ESO zone constants'!$A$2:$F$998,5,FALSE),"")</f>
        <v>Alik'r Desert</v>
      </c>
      <c r="K138" s="3" t="str">
        <f>IF(G138&lt;&gt;"",VLOOKUP(G138,'ESO zone constants'!$A$2:$F$998,6,FALSE),"")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  <c r="P138" s="40" t="str">
        <f t="shared" si="2"/>
        <v>[137]=104,</v>
      </c>
    </row>
    <row r="139" spans="1:16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IF(B139&lt;&gt;"",VLOOKUP(B139,'ESO map constants'!$A$2:$F$999,6,FALSE),"")</f>
        <v>534</v>
      </c>
      <c r="H139" s="3">
        <f>IF(G139&lt;&gt;"",VLOOKUP(G139,'ESO zone constants'!$A$2:$B$9998,2,FALSE),"")</f>
        <v>304</v>
      </c>
      <c r="I139" s="3" t="str">
        <f>IF(G139&lt;&gt;"",VLOOKUP(G139,'ESO zone constants'!$A$2:$F$998,4,FALSE),"")</f>
        <v>Stros M'Kai</v>
      </c>
      <c r="J139" s="3" t="str">
        <f>IF(G139&lt;&gt;"",VLOOKUP(G139,'ESO zone constants'!$A$2:$F$998,5,FALSE),"")</f>
        <v>Stros M'Kai</v>
      </c>
      <c r="K139" s="3" t="str">
        <f>IF(G139&lt;&gt;"",VLOOKUP(G139,'ESO zone constants'!$A$2:$F$998,6,FALSE),"")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  <c r="P139" s="40" t="str">
        <f t="shared" si="2"/>
        <v>[138]=534,</v>
      </c>
    </row>
    <row r="140" spans="1:16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IF(B140&lt;&gt;"",VLOOKUP(B140,'ESO map constants'!$A$2:$F$999,6,FALSE),"")</f>
        <v>347</v>
      </c>
      <c r="H140" s="3">
        <f>IF(G140&lt;&gt;"",VLOOKUP(G140,'ESO zone constants'!$A$2:$B$9998,2,FALSE),"")</f>
        <v>154</v>
      </c>
      <c r="I140" s="3" t="str">
        <f>IF(G140&lt;&gt;"",VLOOKUP(G140,'ESO zone constants'!$A$2:$F$998,4,FALSE),"")</f>
        <v>Kalthafen</v>
      </c>
      <c r="J140" s="3" t="str">
        <f>IF(G140&lt;&gt;"",VLOOKUP(G140,'ESO zone constants'!$A$2:$F$998,5,FALSE),"")</f>
        <v>Coldharbour</v>
      </c>
      <c r="K140" s="3" t="str">
        <f>IF(G140&lt;&gt;"",VLOOKUP(G140,'ESO zone constants'!$A$2:$F$998,6,FALSE),"")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  <c r="P140" s="40" t="str">
        <f t="shared" si="2"/>
        <v>[139]=347,</v>
      </c>
    </row>
    <row r="141" spans="1:16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IF(B141&lt;&gt;"",VLOOKUP(B141,'ESO map constants'!$A$2:$F$999,6,FALSE),"")</f>
        <v>347</v>
      </c>
      <c r="H141" s="3">
        <f>IF(G141&lt;&gt;"",VLOOKUP(G141,'ESO zone constants'!$A$2:$B$9998,2,FALSE),"")</f>
        <v>154</v>
      </c>
      <c r="I141" s="3" t="str">
        <f>IF(G141&lt;&gt;"",VLOOKUP(G141,'ESO zone constants'!$A$2:$F$998,4,FALSE),"")</f>
        <v>Kalthafen</v>
      </c>
      <c r="J141" s="3" t="str">
        <f>IF(G141&lt;&gt;"",VLOOKUP(G141,'ESO zone constants'!$A$2:$F$998,5,FALSE),"")</f>
        <v>Coldharbour</v>
      </c>
      <c r="K141" s="3" t="str">
        <f>IF(G141&lt;&gt;"",VLOOKUP(G141,'ESO zone constants'!$A$2:$F$998,6,FALSE),"")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  <c r="P141" s="40" t="str">
        <f t="shared" si="2"/>
        <v>[140]=347,</v>
      </c>
    </row>
    <row r="142" spans="1:16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IF(B142&lt;&gt;"",VLOOKUP(B142,'ESO map constants'!$A$2:$F$999,6,FALSE),"")</f>
        <v>537</v>
      </c>
      <c r="H142" s="3">
        <f>IF(G142&lt;&gt;"",VLOOKUP(G142,'ESO zone constants'!$A$2:$B$9998,2,FALSE),"")</f>
        <v>306</v>
      </c>
      <c r="I142" s="3" t="str">
        <f>IF(G142&lt;&gt;"",VLOOKUP(G142,'ESO zone constants'!$A$2:$F$998,4,FALSE),"")</f>
        <v>Khenarthis Rast</v>
      </c>
      <c r="J142" s="3" t="str">
        <f>IF(G142&lt;&gt;"",VLOOKUP(G142,'ESO zone constants'!$A$2:$F$998,5,FALSE),"")</f>
        <v>Khenarthi's Roost</v>
      </c>
      <c r="K142" s="3" t="str">
        <f>IF(G142&lt;&gt;"",VLOOKUP(G142,'ESO zone constants'!$A$2:$F$998,6,FALSE),"")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  <c r="P142" s="40" t="str">
        <f t="shared" si="2"/>
        <v>[141]=537,</v>
      </c>
    </row>
    <row r="143" spans="1:16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IF(B143&lt;&gt;"",VLOOKUP(B143,'ESO map constants'!$A$2:$F$999,6,FALSE),"")</f>
        <v>537</v>
      </c>
      <c r="H143" s="3">
        <f>IF(G143&lt;&gt;"",VLOOKUP(G143,'ESO zone constants'!$A$2:$B$9998,2,FALSE),"")</f>
        <v>306</v>
      </c>
      <c r="I143" s="3" t="str">
        <f>IF(G143&lt;&gt;"",VLOOKUP(G143,'ESO zone constants'!$A$2:$F$998,4,FALSE),"")</f>
        <v>Khenarthis Rast</v>
      </c>
      <c r="J143" s="3" t="str">
        <f>IF(G143&lt;&gt;"",VLOOKUP(G143,'ESO zone constants'!$A$2:$F$998,5,FALSE),"")</f>
        <v>Khenarthi's Roost</v>
      </c>
      <c r="K143" s="3" t="str">
        <f>IF(G143&lt;&gt;"",VLOOKUP(G143,'ESO zone constants'!$A$2:$F$998,6,FALSE),"")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  <c r="P143" s="40" t="str">
        <f t="shared" si="2"/>
        <v>[142]=537,</v>
      </c>
    </row>
    <row r="144" spans="1:16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IF(B144&lt;&gt;"",VLOOKUP(B144,'ESO map constants'!$A$2:$F$999,6,FALSE),"")</f>
        <v>108</v>
      </c>
      <c r="H144" s="3">
        <f>IF(G144&lt;&gt;"",VLOOKUP(G144,'ESO zone constants'!$A$2:$B$9998,2,FALSE),"")</f>
        <v>18</v>
      </c>
      <c r="I144" s="3" t="str">
        <f>IF(G144&lt;&gt;"",VLOOKUP(G144,'ESO zone constants'!$A$2:$F$998,4,FALSE),"")</f>
        <v>Grünschatten</v>
      </c>
      <c r="J144" s="3" t="str">
        <f>IF(G144&lt;&gt;"",VLOOKUP(G144,'ESO zone constants'!$A$2:$F$998,5,FALSE),"")</f>
        <v>Greenshade</v>
      </c>
      <c r="K144" s="3" t="str">
        <f>IF(G144&lt;&gt;"",VLOOKUP(G144,'ESO zone constants'!$A$2:$F$998,6,FALSE),"")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  <c r="P144" s="40" t="str">
        <f t="shared" si="2"/>
        <v>[143]=108,</v>
      </c>
    </row>
    <row r="145" spans="1:16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IF(B145&lt;&gt;"",VLOOKUP(B145,'ESO map constants'!$A$2:$F$999,6,FALSE),"")</f>
        <v>382</v>
      </c>
      <c r="H145" s="3">
        <f>IF(G145&lt;&gt;"",VLOOKUP(G145,'ESO zone constants'!$A$2:$B$9998,2,FALSE),"")</f>
        <v>179</v>
      </c>
      <c r="I145" s="3" t="str">
        <f>IF(G145&lt;&gt;"",VLOOKUP(G145,'ESO zone constants'!$A$2:$F$998,4,FALSE),"")</f>
        <v>Schnittermark</v>
      </c>
      <c r="J145" s="3" t="str">
        <f>IF(G145&lt;&gt;"",VLOOKUP(G145,'ESO zone constants'!$A$2:$F$998,5,FALSE),"")</f>
        <v>Reaper's March</v>
      </c>
      <c r="K145" s="3" t="str">
        <f>IF(G145&lt;&gt;"",VLOOKUP(G145,'ESO zone constants'!$A$2:$F$998,6,FALSE),"")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  <c r="P145" s="40" t="str">
        <f t="shared" si="2"/>
        <v>[144]=382,</v>
      </c>
    </row>
    <row r="146" spans="1:16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IF(B146&lt;&gt;"",VLOOKUP(B146,'ESO map constants'!$A$2:$F$999,6,FALSE),"")</f>
        <v>347</v>
      </c>
      <c r="H146" s="3">
        <f>IF(G146&lt;&gt;"",VLOOKUP(G146,'ESO zone constants'!$A$2:$B$9998,2,FALSE),"")</f>
        <v>154</v>
      </c>
      <c r="I146" s="3" t="str">
        <f>IF(G146&lt;&gt;"",VLOOKUP(G146,'ESO zone constants'!$A$2:$F$998,4,FALSE),"")</f>
        <v>Kalthafen</v>
      </c>
      <c r="J146" s="3" t="str">
        <f>IF(G146&lt;&gt;"",VLOOKUP(G146,'ESO zone constants'!$A$2:$F$998,5,FALSE),"")</f>
        <v>Coldharbour</v>
      </c>
      <c r="K146" s="3" t="str">
        <f>IF(G146&lt;&gt;"",VLOOKUP(G146,'ESO zone constants'!$A$2:$F$998,6,FALSE),"")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  <c r="P146" s="40" t="str">
        <f t="shared" si="2"/>
        <v>[145]=347,</v>
      </c>
    </row>
    <row r="147" spans="1:16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IF(B147&lt;&gt;"",VLOOKUP(B147,'ESO map constants'!$A$2:$F$999,6,FALSE),"")</f>
        <v>347</v>
      </c>
      <c r="H147" s="3">
        <f>IF(G147&lt;&gt;"",VLOOKUP(G147,'ESO zone constants'!$A$2:$B$9998,2,FALSE),"")</f>
        <v>154</v>
      </c>
      <c r="I147" s="3" t="str">
        <f>IF(G147&lt;&gt;"",VLOOKUP(G147,'ESO zone constants'!$A$2:$F$998,4,FALSE),"")</f>
        <v>Kalthafen</v>
      </c>
      <c r="J147" s="3" t="str">
        <f>IF(G147&lt;&gt;"",VLOOKUP(G147,'ESO zone constants'!$A$2:$F$998,5,FALSE),"")</f>
        <v>Coldharbour</v>
      </c>
      <c r="K147" s="3" t="str">
        <f>IF(G147&lt;&gt;"",VLOOKUP(G147,'ESO zone constants'!$A$2:$F$998,6,FALSE),"")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  <c r="P147" s="40" t="str">
        <f t="shared" si="2"/>
        <v>[146]=347,</v>
      </c>
    </row>
    <row r="148" spans="1:16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IF(B148&lt;&gt;"",VLOOKUP(B148,'ESO map constants'!$A$2:$F$999,6,FALSE),"")</f>
        <v>108</v>
      </c>
      <c r="H148" s="3">
        <f>IF(G148&lt;&gt;"",VLOOKUP(G148,'ESO zone constants'!$A$2:$B$9998,2,FALSE),"")</f>
        <v>18</v>
      </c>
      <c r="I148" s="3" t="str">
        <f>IF(G148&lt;&gt;"",VLOOKUP(G148,'ESO zone constants'!$A$2:$F$998,4,FALSE),"")</f>
        <v>Grünschatten</v>
      </c>
      <c r="J148" s="3" t="str">
        <f>IF(G148&lt;&gt;"",VLOOKUP(G148,'ESO zone constants'!$A$2:$F$998,5,FALSE),"")</f>
        <v>Greenshade</v>
      </c>
      <c r="K148" s="3" t="str">
        <f>IF(G148&lt;&gt;"",VLOOKUP(G148,'ESO zone constants'!$A$2:$F$998,6,FALSE),"")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  <c r="P148" s="40" t="str">
        <f t="shared" si="2"/>
        <v>[147]=108,</v>
      </c>
    </row>
    <row r="149" spans="1:16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IF(B149&lt;&gt;"",VLOOKUP(B149,'ESO map constants'!$A$2:$F$999,6,FALSE),"")</f>
        <v>108</v>
      </c>
      <c r="H149" s="3">
        <f>IF(G149&lt;&gt;"",VLOOKUP(G149,'ESO zone constants'!$A$2:$B$9998,2,FALSE),"")</f>
        <v>18</v>
      </c>
      <c r="I149" s="3" t="str">
        <f>IF(G149&lt;&gt;"",VLOOKUP(G149,'ESO zone constants'!$A$2:$F$998,4,FALSE),"")</f>
        <v>Grünschatten</v>
      </c>
      <c r="J149" s="3" t="str">
        <f>IF(G149&lt;&gt;"",VLOOKUP(G149,'ESO zone constants'!$A$2:$F$998,5,FALSE),"")</f>
        <v>Greenshade</v>
      </c>
      <c r="K149" s="3" t="str">
        <f>IF(G149&lt;&gt;"",VLOOKUP(G149,'ESO zone constants'!$A$2:$F$998,6,FALSE),"")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  <c r="P149" s="40" t="str">
        <f t="shared" si="2"/>
        <v>[148]=108,</v>
      </c>
    </row>
    <row r="150" spans="1:16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IF(B150&lt;&gt;"",VLOOKUP(B150,'ESO map constants'!$A$2:$F$999,6,FALSE),"")</f>
        <v>108</v>
      </c>
      <c r="H150" s="3">
        <f>IF(G150&lt;&gt;"",VLOOKUP(G150,'ESO zone constants'!$A$2:$B$9998,2,FALSE),"")</f>
        <v>18</v>
      </c>
      <c r="I150" s="3" t="str">
        <f>IF(G150&lt;&gt;"",VLOOKUP(G150,'ESO zone constants'!$A$2:$F$998,4,FALSE),"")</f>
        <v>Grünschatten</v>
      </c>
      <c r="J150" s="3" t="str">
        <f>IF(G150&lt;&gt;"",VLOOKUP(G150,'ESO zone constants'!$A$2:$F$998,5,FALSE),"")</f>
        <v>Greenshade</v>
      </c>
      <c r="K150" s="3" t="str">
        <f>IF(G150&lt;&gt;"",VLOOKUP(G150,'ESO zone constants'!$A$2:$F$998,6,FALSE),"")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  <c r="P150" s="40" t="str">
        <f t="shared" si="2"/>
        <v>[149]=108,</v>
      </c>
    </row>
    <row r="151" spans="1:16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IF(B151&lt;&gt;"",VLOOKUP(B151,'ESO map constants'!$A$2:$F$999,6,FALSE),"")</f>
        <v>108</v>
      </c>
      <c r="H151" s="3">
        <f>IF(G151&lt;&gt;"",VLOOKUP(G151,'ESO zone constants'!$A$2:$B$9998,2,FALSE),"")</f>
        <v>18</v>
      </c>
      <c r="I151" s="3" t="str">
        <f>IF(G151&lt;&gt;"",VLOOKUP(G151,'ESO zone constants'!$A$2:$F$998,4,FALSE),"")</f>
        <v>Grünschatten</v>
      </c>
      <c r="J151" s="3" t="str">
        <f>IF(G151&lt;&gt;"",VLOOKUP(G151,'ESO zone constants'!$A$2:$F$998,5,FALSE),"")</f>
        <v>Greenshade</v>
      </c>
      <c r="K151" s="3" t="str">
        <f>IF(G151&lt;&gt;"",VLOOKUP(G151,'ESO zone constants'!$A$2:$F$998,6,FALSE),"")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  <c r="P151" s="40" t="str">
        <f t="shared" si="2"/>
        <v>[150]=108,</v>
      </c>
    </row>
    <row r="152" spans="1:16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IF(B152&lt;&gt;"",VLOOKUP(B152,'ESO map constants'!$A$2:$F$999,6,FALSE),"")</f>
        <v>108</v>
      </c>
      <c r="H152" s="3">
        <f>IF(G152&lt;&gt;"",VLOOKUP(G152,'ESO zone constants'!$A$2:$B$9998,2,FALSE),"")</f>
        <v>18</v>
      </c>
      <c r="I152" s="3" t="str">
        <f>IF(G152&lt;&gt;"",VLOOKUP(G152,'ESO zone constants'!$A$2:$F$998,4,FALSE),"")</f>
        <v>Grünschatten</v>
      </c>
      <c r="J152" s="3" t="str">
        <f>IF(G152&lt;&gt;"",VLOOKUP(G152,'ESO zone constants'!$A$2:$F$998,5,FALSE),"")</f>
        <v>Greenshade</v>
      </c>
      <c r="K152" s="3" t="str">
        <f>IF(G152&lt;&gt;"",VLOOKUP(G152,'ESO zone constants'!$A$2:$F$998,6,FALSE),"")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  <c r="P152" s="40" t="str">
        <f t="shared" si="2"/>
        <v>[151]=108,</v>
      </c>
    </row>
    <row r="153" spans="1:16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IF(B153&lt;&gt;"",VLOOKUP(B153,'ESO map constants'!$A$2:$F$999,6,FALSE),"")</f>
        <v>108</v>
      </c>
      <c r="H153" s="3">
        <f>IF(G153&lt;&gt;"",VLOOKUP(G153,'ESO zone constants'!$A$2:$B$9998,2,FALSE),"")</f>
        <v>18</v>
      </c>
      <c r="I153" s="3" t="str">
        <f>IF(G153&lt;&gt;"",VLOOKUP(G153,'ESO zone constants'!$A$2:$F$998,4,FALSE),"")</f>
        <v>Grünschatten</v>
      </c>
      <c r="J153" s="3" t="str">
        <f>IF(G153&lt;&gt;"",VLOOKUP(G153,'ESO zone constants'!$A$2:$F$998,5,FALSE),"")</f>
        <v>Greenshade</v>
      </c>
      <c r="K153" s="3" t="str">
        <f>IF(G153&lt;&gt;"",VLOOKUP(G153,'ESO zone constants'!$A$2:$F$998,6,FALSE),"")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  <c r="P153" s="40" t="str">
        <f t="shared" si="2"/>
        <v>[152]=108,</v>
      </c>
    </row>
    <row r="154" spans="1:16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IF(B154&lt;&gt;"",VLOOKUP(B154,'ESO map constants'!$A$2:$F$999,6,FALSE),"")</f>
        <v>108</v>
      </c>
      <c r="H154" s="3">
        <f>IF(G154&lt;&gt;"",VLOOKUP(G154,'ESO zone constants'!$A$2:$B$9998,2,FALSE),"")</f>
        <v>18</v>
      </c>
      <c r="I154" s="3" t="str">
        <f>IF(G154&lt;&gt;"",VLOOKUP(G154,'ESO zone constants'!$A$2:$F$998,4,FALSE),"")</f>
        <v>Grünschatten</v>
      </c>
      <c r="J154" s="3" t="str">
        <f>IF(G154&lt;&gt;"",VLOOKUP(G154,'ESO zone constants'!$A$2:$F$998,5,FALSE),"")</f>
        <v>Greenshade</v>
      </c>
      <c r="K154" s="3" t="str">
        <f>IF(G154&lt;&gt;"",VLOOKUP(G154,'ESO zone constants'!$A$2:$F$998,6,FALSE),"")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  <c r="P154" s="40" t="str">
        <f t="shared" si="2"/>
        <v>[153]=108,</v>
      </c>
    </row>
    <row r="155" spans="1:16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IF(B155&lt;&gt;"",VLOOKUP(B155,'ESO map constants'!$A$2:$F$999,6,FALSE),"")</f>
        <v>108</v>
      </c>
      <c r="H155" s="3">
        <f>IF(G155&lt;&gt;"",VLOOKUP(G155,'ESO zone constants'!$A$2:$B$9998,2,FALSE),"")</f>
        <v>18</v>
      </c>
      <c r="I155" s="3" t="str">
        <f>IF(G155&lt;&gt;"",VLOOKUP(G155,'ESO zone constants'!$A$2:$F$998,4,FALSE),"")</f>
        <v>Grünschatten</v>
      </c>
      <c r="J155" s="3" t="str">
        <f>IF(G155&lt;&gt;"",VLOOKUP(G155,'ESO zone constants'!$A$2:$F$998,5,FALSE),"")</f>
        <v>Greenshade</v>
      </c>
      <c r="K155" s="3" t="str">
        <f>IF(G155&lt;&gt;"",VLOOKUP(G155,'ESO zone constants'!$A$2:$F$998,6,FALSE),"")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  <c r="P155" s="40" t="str">
        <f t="shared" si="2"/>
        <v>[154]=108,</v>
      </c>
    </row>
    <row r="156" spans="1:16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IF(B156&lt;&gt;"",VLOOKUP(B156,'ESO map constants'!$A$2:$F$999,6,FALSE),"")</f>
        <v>104</v>
      </c>
      <c r="H156" s="3">
        <f>IF(G156&lt;&gt;"",VLOOKUP(G156,'ESO zone constants'!$A$2:$B$9998,2,FALSE),"")</f>
        <v>17</v>
      </c>
      <c r="I156" s="3" t="str">
        <f>IF(G156&lt;&gt;"",VLOOKUP(G156,'ESO zone constants'!$A$2:$F$998,4,FALSE),"")</f>
        <v>Die Alik'r-Wüste</v>
      </c>
      <c r="J156" s="3" t="str">
        <f>IF(G156&lt;&gt;"",VLOOKUP(G156,'ESO zone constants'!$A$2:$F$998,5,FALSE),"")</f>
        <v>Alik'r Desert</v>
      </c>
      <c r="K156" s="3" t="str">
        <f>IF(G156&lt;&gt;"",VLOOKUP(G156,'ESO zone constants'!$A$2:$F$998,6,FALSE),"")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  <c r="P156" s="40" t="str">
        <f t="shared" si="2"/>
        <v>[155]=104,</v>
      </c>
    </row>
    <row r="157" spans="1:16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IF(B157&lt;&gt;"",VLOOKUP(B157,'ESO map constants'!$A$2:$F$999,6,FALSE),"")</f>
        <v>382</v>
      </c>
      <c r="H157" s="3">
        <f>IF(G157&lt;&gt;"",VLOOKUP(G157,'ESO zone constants'!$A$2:$B$9998,2,FALSE),"")</f>
        <v>179</v>
      </c>
      <c r="I157" s="3" t="str">
        <f>IF(G157&lt;&gt;"",VLOOKUP(G157,'ESO zone constants'!$A$2:$F$998,4,FALSE),"")</f>
        <v>Schnittermark</v>
      </c>
      <c r="J157" s="3" t="str">
        <f>IF(G157&lt;&gt;"",VLOOKUP(G157,'ESO zone constants'!$A$2:$F$998,5,FALSE),"")</f>
        <v>Reaper's March</v>
      </c>
      <c r="K157" s="3" t="str">
        <f>IF(G157&lt;&gt;"",VLOOKUP(G157,'ESO zone constants'!$A$2:$F$998,6,FALSE),"")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  <c r="P157" s="40" t="str">
        <f t="shared" si="2"/>
        <v>[156]=382,</v>
      </c>
    </row>
    <row r="158" spans="1:16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IF(B158&lt;&gt;"",VLOOKUP(B158,'ESO map constants'!$A$2:$F$999,6,FALSE),"")</f>
        <v>382</v>
      </c>
      <c r="H158" s="3">
        <f>IF(G158&lt;&gt;"",VLOOKUP(G158,'ESO zone constants'!$A$2:$B$9998,2,FALSE),"")</f>
        <v>179</v>
      </c>
      <c r="I158" s="3" t="str">
        <f>IF(G158&lt;&gt;"",VLOOKUP(G158,'ESO zone constants'!$A$2:$F$998,4,FALSE),"")</f>
        <v>Schnittermark</v>
      </c>
      <c r="J158" s="3" t="str">
        <f>IF(G158&lt;&gt;"",VLOOKUP(G158,'ESO zone constants'!$A$2:$F$998,5,FALSE),"")</f>
        <v>Reaper's March</v>
      </c>
      <c r="K158" s="3" t="str">
        <f>IF(G158&lt;&gt;"",VLOOKUP(G158,'ESO zone constants'!$A$2:$F$998,6,FALSE),"")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  <c r="P158" s="40" t="str">
        <f t="shared" si="2"/>
        <v>[157]=382,</v>
      </c>
    </row>
    <row r="159" spans="1:16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IF(B159&lt;&gt;"",VLOOKUP(B159,'ESO map constants'!$A$2:$F$999,6,FALSE),"")</f>
        <v>382</v>
      </c>
      <c r="H159" s="3">
        <f>IF(G159&lt;&gt;"",VLOOKUP(G159,'ESO zone constants'!$A$2:$B$9998,2,FALSE),"")</f>
        <v>179</v>
      </c>
      <c r="I159" s="3" t="str">
        <f>IF(G159&lt;&gt;"",VLOOKUP(G159,'ESO zone constants'!$A$2:$F$998,4,FALSE),"")</f>
        <v>Schnittermark</v>
      </c>
      <c r="J159" s="3" t="str">
        <f>IF(G159&lt;&gt;"",VLOOKUP(G159,'ESO zone constants'!$A$2:$F$998,5,FALSE),"")</f>
        <v>Reaper's March</v>
      </c>
      <c r="K159" s="3" t="str">
        <f>IF(G159&lt;&gt;"",VLOOKUP(G159,'ESO zone constants'!$A$2:$F$998,6,FALSE),"")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  <c r="P159" s="40" t="str">
        <f t="shared" si="2"/>
        <v>[158]=382,</v>
      </c>
    </row>
    <row r="160" spans="1:16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IF(B160&lt;&gt;"",VLOOKUP(B160,'ESO map constants'!$A$2:$F$999,6,FALSE),"")</f>
        <v>382</v>
      </c>
      <c r="H160" s="3">
        <f>IF(G160&lt;&gt;"",VLOOKUP(G160,'ESO zone constants'!$A$2:$B$9998,2,FALSE),"")</f>
        <v>179</v>
      </c>
      <c r="I160" s="3" t="str">
        <f>IF(G160&lt;&gt;"",VLOOKUP(G160,'ESO zone constants'!$A$2:$F$998,4,FALSE),"")</f>
        <v>Schnittermark</v>
      </c>
      <c r="J160" s="3" t="str">
        <f>IF(G160&lt;&gt;"",VLOOKUP(G160,'ESO zone constants'!$A$2:$F$998,5,FALSE),"")</f>
        <v>Reaper's March</v>
      </c>
      <c r="K160" s="3" t="str">
        <f>IF(G160&lt;&gt;"",VLOOKUP(G160,'ESO zone constants'!$A$2:$F$998,6,FALSE),"")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  <c r="P160" s="40" t="str">
        <f t="shared" si="2"/>
        <v>[159]=382,</v>
      </c>
    </row>
    <row r="161" spans="1:16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IF(B161&lt;&gt;"",VLOOKUP(B161,'ESO map constants'!$A$2:$F$999,6,FALSE),"")</f>
        <v>382</v>
      </c>
      <c r="H161" s="3">
        <f>IF(G161&lt;&gt;"",VLOOKUP(G161,'ESO zone constants'!$A$2:$B$9998,2,FALSE),"")</f>
        <v>179</v>
      </c>
      <c r="I161" s="3" t="str">
        <f>IF(G161&lt;&gt;"",VLOOKUP(G161,'ESO zone constants'!$A$2:$F$998,4,FALSE),"")</f>
        <v>Schnittermark</v>
      </c>
      <c r="J161" s="3" t="str">
        <f>IF(G161&lt;&gt;"",VLOOKUP(G161,'ESO zone constants'!$A$2:$F$998,5,FALSE),"")</f>
        <v>Reaper's March</v>
      </c>
      <c r="K161" s="3" t="str">
        <f>IF(G161&lt;&gt;"",VLOOKUP(G161,'ESO zone constants'!$A$2:$F$998,6,FALSE),"")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  <c r="P161" s="40" t="str">
        <f t="shared" si="2"/>
        <v>[160]=382,</v>
      </c>
    </row>
    <row r="162" spans="1:16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IF(B162&lt;&gt;"",VLOOKUP(B162,'ESO map constants'!$A$2:$F$999,6,FALSE),"")</f>
        <v>382</v>
      </c>
      <c r="H162" s="3">
        <f>IF(G162&lt;&gt;"",VLOOKUP(G162,'ESO zone constants'!$A$2:$B$9998,2,FALSE),"")</f>
        <v>179</v>
      </c>
      <c r="I162" s="3" t="str">
        <f>IF(G162&lt;&gt;"",VLOOKUP(G162,'ESO zone constants'!$A$2:$F$998,4,FALSE),"")</f>
        <v>Schnittermark</v>
      </c>
      <c r="J162" s="3" t="str">
        <f>IF(G162&lt;&gt;"",VLOOKUP(G162,'ESO zone constants'!$A$2:$F$998,5,FALSE),"")</f>
        <v>Reaper's March</v>
      </c>
      <c r="K162" s="3" t="str">
        <f>IF(G162&lt;&gt;"",VLOOKUP(G162,'ESO zone constants'!$A$2:$F$998,6,FALSE),"")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  <c r="P162" s="40" t="str">
        <f t="shared" si="2"/>
        <v>[161]=382,</v>
      </c>
    </row>
    <row r="163" spans="1:16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IF(B163&lt;&gt;"",VLOOKUP(B163,'ESO map constants'!$A$2:$F$999,6,FALSE),"")</f>
        <v>382</v>
      </c>
      <c r="H163" s="3">
        <f>IF(G163&lt;&gt;"",VLOOKUP(G163,'ESO zone constants'!$A$2:$B$9998,2,FALSE),"")</f>
        <v>179</v>
      </c>
      <c r="I163" s="3" t="str">
        <f>IF(G163&lt;&gt;"",VLOOKUP(G163,'ESO zone constants'!$A$2:$F$998,4,FALSE),"")</f>
        <v>Schnittermark</v>
      </c>
      <c r="J163" s="3" t="str">
        <f>IF(G163&lt;&gt;"",VLOOKUP(G163,'ESO zone constants'!$A$2:$F$998,5,FALSE),"")</f>
        <v>Reaper's March</v>
      </c>
      <c r="K163" s="3" t="str">
        <f>IF(G163&lt;&gt;"",VLOOKUP(G163,'ESO zone constants'!$A$2:$F$998,6,FALSE),"")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  <c r="P163" s="40" t="str">
        <f t="shared" si="2"/>
        <v>[162]=382,</v>
      </c>
    </row>
    <row r="164" spans="1:16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IF(B164&lt;&gt;"",VLOOKUP(B164,'ESO map constants'!$A$2:$F$999,6,FALSE),"")</f>
        <v>382</v>
      </c>
      <c r="H164" s="3">
        <f>IF(G164&lt;&gt;"",VLOOKUP(G164,'ESO zone constants'!$A$2:$B$9998,2,FALSE),"")</f>
        <v>179</v>
      </c>
      <c r="I164" s="3" t="str">
        <f>IF(G164&lt;&gt;"",VLOOKUP(G164,'ESO zone constants'!$A$2:$F$998,4,FALSE),"")</f>
        <v>Schnittermark</v>
      </c>
      <c r="J164" s="3" t="str">
        <f>IF(G164&lt;&gt;"",VLOOKUP(G164,'ESO zone constants'!$A$2:$F$998,5,FALSE),"")</f>
        <v>Reaper's March</v>
      </c>
      <c r="K164" s="3" t="str">
        <f>IF(G164&lt;&gt;"",VLOOKUP(G164,'ESO zone constants'!$A$2:$F$998,6,FALSE),"")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  <c r="P164" s="40" t="str">
        <f t="shared" si="2"/>
        <v>[163]=382,</v>
      </c>
    </row>
    <row r="165" spans="1:16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IF(B165&lt;&gt;"",VLOOKUP(B165,'ESO map constants'!$A$2:$F$999,6,FALSE),"")</f>
        <v>383</v>
      </c>
      <c r="H165" s="3">
        <f>IF(G165&lt;&gt;"",VLOOKUP(G165,'ESO zone constants'!$A$2:$B$9998,2,FALSE),"")</f>
        <v>180</v>
      </c>
      <c r="I165" s="3" t="str">
        <f>IF(G165&lt;&gt;"",VLOOKUP(G165,'ESO zone constants'!$A$2:$F$998,4,FALSE),"")</f>
        <v>Grahtwald</v>
      </c>
      <c r="J165" s="3" t="str">
        <f>IF(G165&lt;&gt;"",VLOOKUP(G165,'ESO zone constants'!$A$2:$F$998,5,FALSE),"")</f>
        <v>Grahtwood</v>
      </c>
      <c r="K165" s="3" t="str">
        <f>IF(G165&lt;&gt;"",VLOOKUP(G165,'ESO zone constants'!$A$2:$F$998,6,FALSE),"")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  <c r="P165" s="40" t="str">
        <f t="shared" si="2"/>
        <v>[164]=383,</v>
      </c>
    </row>
    <row r="166" spans="1:16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IF(B166&lt;&gt;"",VLOOKUP(B166,'ESO map constants'!$A$2:$F$999,6,FALSE),"")</f>
        <v>383</v>
      </c>
      <c r="H166" s="3">
        <f>IF(G166&lt;&gt;"",VLOOKUP(G166,'ESO zone constants'!$A$2:$B$9998,2,FALSE),"")</f>
        <v>180</v>
      </c>
      <c r="I166" s="3" t="str">
        <f>IF(G166&lt;&gt;"",VLOOKUP(G166,'ESO zone constants'!$A$2:$F$998,4,FALSE),"")</f>
        <v>Grahtwald</v>
      </c>
      <c r="J166" s="3" t="str">
        <f>IF(G166&lt;&gt;"",VLOOKUP(G166,'ESO zone constants'!$A$2:$F$998,5,FALSE),"")</f>
        <v>Grahtwood</v>
      </c>
      <c r="K166" s="3" t="str">
        <f>IF(G166&lt;&gt;"",VLOOKUP(G166,'ESO zone constants'!$A$2:$F$998,6,FALSE),"")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  <c r="P166" s="40" t="str">
        <f t="shared" si="2"/>
        <v>[165]=383,</v>
      </c>
    </row>
    <row r="167" spans="1:16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IF(B167&lt;&gt;"",VLOOKUP(B167,'ESO map constants'!$A$2:$F$999,6,FALSE),"")</f>
        <v>383</v>
      </c>
      <c r="H167" s="3">
        <f>IF(G167&lt;&gt;"",VLOOKUP(G167,'ESO zone constants'!$A$2:$B$9998,2,FALSE),"")</f>
        <v>180</v>
      </c>
      <c r="I167" s="3" t="str">
        <f>IF(G167&lt;&gt;"",VLOOKUP(G167,'ESO zone constants'!$A$2:$F$998,4,FALSE),"")</f>
        <v>Grahtwald</v>
      </c>
      <c r="J167" s="3" t="str">
        <f>IF(G167&lt;&gt;"",VLOOKUP(G167,'ESO zone constants'!$A$2:$F$998,5,FALSE),"")</f>
        <v>Grahtwood</v>
      </c>
      <c r="K167" s="3" t="str">
        <f>IF(G167&lt;&gt;"",VLOOKUP(G167,'ESO zone constants'!$A$2:$F$998,6,FALSE),"")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  <c r="P167" s="40" t="str">
        <f t="shared" si="2"/>
        <v>[166]=383,</v>
      </c>
    </row>
    <row r="168" spans="1:16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IF(B168&lt;&gt;"",VLOOKUP(B168,'ESO map constants'!$A$2:$F$999,6,FALSE),"")</f>
        <v>383</v>
      </c>
      <c r="H168" s="3">
        <f>IF(G168&lt;&gt;"",VLOOKUP(G168,'ESO zone constants'!$A$2:$B$9998,2,FALSE),"")</f>
        <v>180</v>
      </c>
      <c r="I168" s="3" t="str">
        <f>IF(G168&lt;&gt;"",VLOOKUP(G168,'ESO zone constants'!$A$2:$F$998,4,FALSE),"")</f>
        <v>Grahtwald</v>
      </c>
      <c r="J168" s="3" t="str">
        <f>IF(G168&lt;&gt;"",VLOOKUP(G168,'ESO zone constants'!$A$2:$F$998,5,FALSE),"")</f>
        <v>Grahtwood</v>
      </c>
      <c r="K168" s="3" t="str">
        <f>IF(G168&lt;&gt;"",VLOOKUP(G168,'ESO zone constants'!$A$2:$F$998,6,FALSE),"")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  <c r="P168" s="40" t="str">
        <f t="shared" si="2"/>
        <v>[167]=383,</v>
      </c>
    </row>
    <row r="169" spans="1:16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IF(B169&lt;&gt;"",VLOOKUP(B169,'ESO map constants'!$A$2:$F$999,6,FALSE),"")</f>
        <v>383</v>
      </c>
      <c r="H169" s="3">
        <f>IF(G169&lt;&gt;"",VLOOKUP(G169,'ESO zone constants'!$A$2:$B$9998,2,FALSE),"")</f>
        <v>180</v>
      </c>
      <c r="I169" s="3" t="str">
        <f>IF(G169&lt;&gt;"",VLOOKUP(G169,'ESO zone constants'!$A$2:$F$998,4,FALSE),"")</f>
        <v>Grahtwald</v>
      </c>
      <c r="J169" s="3" t="str">
        <f>IF(G169&lt;&gt;"",VLOOKUP(G169,'ESO zone constants'!$A$2:$F$998,5,FALSE),"")</f>
        <v>Grahtwood</v>
      </c>
      <c r="K169" s="3" t="str">
        <f>IF(G169&lt;&gt;"",VLOOKUP(G169,'ESO zone constants'!$A$2:$F$998,6,FALSE),"")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  <c r="P169" s="40" t="str">
        <f t="shared" si="2"/>
        <v>[168]=383,</v>
      </c>
    </row>
    <row r="170" spans="1:16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IF(B170&lt;&gt;"",VLOOKUP(B170,'ESO map constants'!$A$2:$F$999,6,FALSE),"")</f>
        <v>383</v>
      </c>
      <c r="H170" s="3">
        <f>IF(G170&lt;&gt;"",VLOOKUP(G170,'ESO zone constants'!$A$2:$B$9998,2,FALSE),"")</f>
        <v>180</v>
      </c>
      <c r="I170" s="3" t="str">
        <f>IF(G170&lt;&gt;"",VLOOKUP(G170,'ESO zone constants'!$A$2:$F$998,4,FALSE),"")</f>
        <v>Grahtwald</v>
      </c>
      <c r="J170" s="3" t="str">
        <f>IF(G170&lt;&gt;"",VLOOKUP(G170,'ESO zone constants'!$A$2:$F$998,5,FALSE),"")</f>
        <v>Grahtwood</v>
      </c>
      <c r="K170" s="3" t="str">
        <f>IF(G170&lt;&gt;"",VLOOKUP(G170,'ESO zone constants'!$A$2:$F$998,6,FALSE),"")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  <c r="P170" s="40" t="str">
        <f t="shared" si="2"/>
        <v>[169]=383,</v>
      </c>
    </row>
    <row r="171" spans="1:16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IF(B171&lt;&gt;"",VLOOKUP(B171,'ESO map constants'!$A$2:$F$999,6,FALSE),"")</f>
        <v>117</v>
      </c>
      <c r="H171" s="3">
        <f>IF(G171&lt;&gt;"",VLOOKUP(G171,'ESO zone constants'!$A$2:$B$9998,2,FALSE),"")</f>
        <v>19</v>
      </c>
      <c r="I171" s="3" t="str">
        <f>IF(G171&lt;&gt;"",VLOOKUP(G171,'ESO zone constants'!$A$2:$F$998,4,FALSE),"")</f>
        <v>Schattenfenn</v>
      </c>
      <c r="J171" s="3" t="str">
        <f>IF(G171&lt;&gt;"",VLOOKUP(G171,'ESO zone constants'!$A$2:$F$998,5,FALSE),"")</f>
        <v>Shadowfen</v>
      </c>
      <c r="K171" s="3" t="str">
        <f>IF(G171&lt;&gt;"",VLOOKUP(G171,'ESO zone constants'!$A$2:$F$998,6,FALSE),"")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  <c r="P171" s="40" t="str">
        <f t="shared" si="2"/>
        <v>[171]=117,</v>
      </c>
    </row>
    <row r="172" spans="1:16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IF(B172&lt;&gt;"",VLOOKUP(B172,'ESO map constants'!$A$2:$F$999,6,FALSE),"")</f>
        <v>280</v>
      </c>
      <c r="H172" s="3">
        <f>IF(G172&lt;&gt;"",VLOOKUP(G172,'ESO zone constants'!$A$2:$B$9998,2,FALSE),"")</f>
        <v>109</v>
      </c>
      <c r="I172" s="3" t="str">
        <f>IF(G172&lt;&gt;"",VLOOKUP(G172,'ESO zone constants'!$A$2:$F$998,4,FALSE),"")</f>
        <v>Ödfels</v>
      </c>
      <c r="J172" s="3" t="str">
        <f>IF(G172&lt;&gt;"",VLOOKUP(G172,'ESO zone constants'!$A$2:$F$998,5,FALSE),"")</f>
        <v>Bleakrock Isle</v>
      </c>
      <c r="K172" s="3" t="str">
        <f>IF(G172&lt;&gt;"",VLOOKUP(G172,'ESO zone constants'!$A$2:$F$998,6,FALSE),"")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  <c r="P172" s="40" t="str">
        <f t="shared" si="2"/>
        <v>[172]=280,</v>
      </c>
    </row>
    <row r="173" spans="1:16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IF(B173&lt;&gt;"",VLOOKUP(B173,'ESO map constants'!$A$2:$F$999,6,FALSE),"")</f>
        <v>281</v>
      </c>
      <c r="H173" s="3">
        <f>IF(G173&lt;&gt;"",VLOOKUP(G173,'ESO zone constants'!$A$2:$B$9998,2,FALSE),"")</f>
        <v>110</v>
      </c>
      <c r="I173" s="3" t="str">
        <f>IF(G173&lt;&gt;"",VLOOKUP(G173,'ESO zone constants'!$A$2:$F$998,4,FALSE),"")</f>
        <v>Bal Foyen</v>
      </c>
      <c r="J173" s="3" t="str">
        <f>IF(G173&lt;&gt;"",VLOOKUP(G173,'ESO zone constants'!$A$2:$F$998,5,FALSE),"")</f>
        <v>Bal Foyen</v>
      </c>
      <c r="K173" s="3" t="str">
        <f>IF(G173&lt;&gt;"",VLOOKUP(G173,'ESO zone constants'!$A$2:$F$998,6,FALSE),"")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  <c r="P173" s="40" t="str">
        <f t="shared" si="2"/>
        <v>[173]=281,</v>
      </c>
    </row>
    <row r="174" spans="1:16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IF(B174&lt;&gt;"",VLOOKUP(B174,'ESO map constants'!$A$2:$F$999,6,FALSE),"")</f>
        <v>381</v>
      </c>
      <c r="H174" s="3">
        <f>IF(G174&lt;&gt;"",VLOOKUP(G174,'ESO zone constants'!$A$2:$B$9998,2,FALSE),"")</f>
        <v>178</v>
      </c>
      <c r="I174" s="3" t="str">
        <f>IF(G174&lt;&gt;"",VLOOKUP(G174,'ESO zone constants'!$A$2:$F$998,4,FALSE),"")</f>
        <v>Auridon</v>
      </c>
      <c r="J174" s="3" t="str">
        <f>IF(G174&lt;&gt;"",VLOOKUP(G174,'ESO zone constants'!$A$2:$F$998,5,FALSE),"")</f>
        <v>Auridon</v>
      </c>
      <c r="K174" s="3" t="str">
        <f>IF(G174&lt;&gt;"",VLOOKUP(G174,'ESO zone constants'!$A$2:$F$998,6,FALSE),"")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  <c r="P174" s="40" t="str">
        <f t="shared" si="2"/>
        <v>[174]=381,</v>
      </c>
    </row>
    <row r="175" spans="1:16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IF(B175&lt;&gt;"",VLOOKUP(B175,'ESO map constants'!$A$2:$F$999,6,FALSE),"")</f>
        <v>381</v>
      </c>
      <c r="H175" s="3">
        <f>IF(G175&lt;&gt;"",VLOOKUP(G175,'ESO zone constants'!$A$2:$B$9998,2,FALSE),"")</f>
        <v>178</v>
      </c>
      <c r="I175" s="3" t="str">
        <f>IF(G175&lt;&gt;"",VLOOKUP(G175,'ESO zone constants'!$A$2:$F$998,4,FALSE),"")</f>
        <v>Auridon</v>
      </c>
      <c r="J175" s="3" t="str">
        <f>IF(G175&lt;&gt;"",VLOOKUP(G175,'ESO zone constants'!$A$2:$F$998,5,FALSE),"")</f>
        <v>Auridon</v>
      </c>
      <c r="K175" s="3" t="str">
        <f>IF(G175&lt;&gt;"",VLOOKUP(G175,'ESO zone constants'!$A$2:$F$998,6,FALSE),"")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  <c r="P175" s="40" t="str">
        <f t="shared" si="2"/>
        <v>[175]=381,</v>
      </c>
    </row>
    <row r="176" spans="1:16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IF(B176&lt;&gt;"",VLOOKUP(B176,'ESO map constants'!$A$2:$F$999,6,FALSE),"")</f>
        <v>381</v>
      </c>
      <c r="H176" s="3">
        <f>IF(G176&lt;&gt;"",VLOOKUP(G176,'ESO zone constants'!$A$2:$B$9998,2,FALSE),"")</f>
        <v>178</v>
      </c>
      <c r="I176" s="3" t="str">
        <f>IF(G176&lt;&gt;"",VLOOKUP(G176,'ESO zone constants'!$A$2:$F$998,4,FALSE),"")</f>
        <v>Auridon</v>
      </c>
      <c r="J176" s="3" t="str">
        <f>IF(G176&lt;&gt;"",VLOOKUP(G176,'ESO zone constants'!$A$2:$F$998,5,FALSE),"")</f>
        <v>Auridon</v>
      </c>
      <c r="K176" s="3" t="str">
        <f>IF(G176&lt;&gt;"",VLOOKUP(G176,'ESO zone constants'!$A$2:$F$998,6,FALSE),"")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  <c r="P176" s="40" t="str">
        <f t="shared" si="2"/>
        <v>[176]=381,</v>
      </c>
    </row>
    <row r="177" spans="1:16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IF(B177&lt;&gt;"",VLOOKUP(B177,'ESO map constants'!$A$2:$F$999,6,FALSE),"")</f>
        <v>381</v>
      </c>
      <c r="H177" s="3">
        <f>IF(G177&lt;&gt;"",VLOOKUP(G177,'ESO zone constants'!$A$2:$B$9998,2,FALSE),"")</f>
        <v>178</v>
      </c>
      <c r="I177" s="3" t="str">
        <f>IF(G177&lt;&gt;"",VLOOKUP(G177,'ESO zone constants'!$A$2:$F$998,4,FALSE),"")</f>
        <v>Auridon</v>
      </c>
      <c r="J177" s="3" t="str">
        <f>IF(G177&lt;&gt;"",VLOOKUP(G177,'ESO zone constants'!$A$2:$F$998,5,FALSE),"")</f>
        <v>Auridon</v>
      </c>
      <c r="K177" s="3" t="str">
        <f>IF(G177&lt;&gt;"",VLOOKUP(G177,'ESO zone constants'!$A$2:$F$998,6,FALSE),"")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  <c r="P177" s="40" t="str">
        <f t="shared" si="2"/>
        <v>[177]=381,</v>
      </c>
    </row>
    <row r="178" spans="1:16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IF(B178&lt;&gt;"",VLOOKUP(B178,'ESO map constants'!$A$2:$F$999,6,FALSE),"")</f>
        <v>381</v>
      </c>
      <c r="H178" s="3">
        <f>IF(G178&lt;&gt;"",VLOOKUP(G178,'ESO zone constants'!$A$2:$B$9998,2,FALSE),"")</f>
        <v>178</v>
      </c>
      <c r="I178" s="3" t="str">
        <f>IF(G178&lt;&gt;"",VLOOKUP(G178,'ESO zone constants'!$A$2:$F$998,4,FALSE),"")</f>
        <v>Auridon</v>
      </c>
      <c r="J178" s="3" t="str">
        <f>IF(G178&lt;&gt;"",VLOOKUP(G178,'ESO zone constants'!$A$2:$F$998,5,FALSE),"")</f>
        <v>Auridon</v>
      </c>
      <c r="K178" s="3" t="str">
        <f>IF(G178&lt;&gt;"",VLOOKUP(G178,'ESO zone constants'!$A$2:$F$998,6,FALSE),"")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  <c r="P178" s="40" t="str">
        <f t="shared" si="2"/>
        <v>[178]=381,</v>
      </c>
    </row>
    <row r="179" spans="1:16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IF(B179&lt;&gt;"",VLOOKUP(B179,'ESO map constants'!$A$2:$F$999,6,FALSE),"")</f>
        <v>534</v>
      </c>
      <c r="H179" s="3">
        <f>IF(G179&lt;&gt;"",VLOOKUP(G179,'ESO zone constants'!$A$2:$B$9998,2,FALSE),"")</f>
        <v>304</v>
      </c>
      <c r="I179" s="3" t="str">
        <f>IF(G179&lt;&gt;"",VLOOKUP(G179,'ESO zone constants'!$A$2:$F$998,4,FALSE),"")</f>
        <v>Stros M'Kai</v>
      </c>
      <c r="J179" s="3" t="str">
        <f>IF(G179&lt;&gt;"",VLOOKUP(G179,'ESO zone constants'!$A$2:$F$998,5,FALSE),"")</f>
        <v>Stros M'Kai</v>
      </c>
      <c r="K179" s="3" t="str">
        <f>IF(G179&lt;&gt;"",VLOOKUP(G179,'ESO zone constants'!$A$2:$F$998,6,FALSE),"")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  <c r="P179" s="40" t="str">
        <f t="shared" si="2"/>
        <v>[179]=534,</v>
      </c>
    </row>
    <row r="180" spans="1:16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IF(B180&lt;&gt;"",VLOOKUP(B180,'ESO map constants'!$A$2:$F$999,6,FALSE),"")</f>
        <v>534</v>
      </c>
      <c r="H180" s="3">
        <f>IF(G180&lt;&gt;"",VLOOKUP(G180,'ESO zone constants'!$A$2:$B$9998,2,FALSE),"")</f>
        <v>304</v>
      </c>
      <c r="I180" s="3" t="str">
        <f>IF(G180&lt;&gt;"",VLOOKUP(G180,'ESO zone constants'!$A$2:$F$998,4,FALSE),"")</f>
        <v>Stros M'Kai</v>
      </c>
      <c r="J180" s="3" t="str">
        <f>IF(G180&lt;&gt;"",VLOOKUP(G180,'ESO zone constants'!$A$2:$F$998,5,FALSE),"")</f>
        <v>Stros M'Kai</v>
      </c>
      <c r="K180" s="3" t="str">
        <f>IF(G180&lt;&gt;"",VLOOKUP(G180,'ESO zone constants'!$A$2:$F$998,6,FALSE),"")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  <c r="P180" s="40" t="str">
        <f t="shared" si="2"/>
        <v>[180]=534,</v>
      </c>
    </row>
    <row r="181" spans="1:16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IF(B181&lt;&gt;"",VLOOKUP(B181,'ESO map constants'!$A$2:$F$999,6,FALSE),"")</f>
        <v>347</v>
      </c>
      <c r="H181" s="3">
        <f>IF(G181&lt;&gt;"",VLOOKUP(G181,'ESO zone constants'!$A$2:$B$9998,2,FALSE),"")</f>
        <v>154</v>
      </c>
      <c r="I181" s="3" t="str">
        <f>IF(G181&lt;&gt;"",VLOOKUP(G181,'ESO zone constants'!$A$2:$F$998,4,FALSE),"")</f>
        <v>Kalthafen</v>
      </c>
      <c r="J181" s="3" t="str">
        <f>IF(G181&lt;&gt;"",VLOOKUP(G181,'ESO zone constants'!$A$2:$F$998,5,FALSE),"")</f>
        <v>Coldharbour</v>
      </c>
      <c r="K181" s="3" t="str">
        <f>IF(G181&lt;&gt;"",VLOOKUP(G181,'ESO zone constants'!$A$2:$F$998,6,FALSE),"")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  <c r="P181" s="40" t="str">
        <f t="shared" si="2"/>
        <v>[184]=347,</v>
      </c>
    </row>
    <row r="182" spans="1:16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IF(B182&lt;&gt;"",VLOOKUP(B182,'ESO map constants'!$A$2:$F$999,6,FALSE),"")</f>
        <v>382</v>
      </c>
      <c r="H182" s="3">
        <f>IF(G182&lt;&gt;"",VLOOKUP(G182,'ESO zone constants'!$A$2:$B$9998,2,FALSE),"")</f>
        <v>179</v>
      </c>
      <c r="I182" s="3" t="str">
        <f>IF(G182&lt;&gt;"",VLOOKUP(G182,'ESO zone constants'!$A$2:$F$998,4,FALSE),"")</f>
        <v>Schnittermark</v>
      </c>
      <c r="J182" s="3" t="str">
        <f>IF(G182&lt;&gt;"",VLOOKUP(G182,'ESO zone constants'!$A$2:$F$998,5,FALSE),"")</f>
        <v>Reaper's March</v>
      </c>
      <c r="K182" s="3" t="str">
        <f>IF(G182&lt;&gt;"",VLOOKUP(G182,'ESO zone constants'!$A$2:$F$998,6,FALSE),"")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  <c r="P182" s="40" t="str">
        <f t="shared" si="2"/>
        <v>[185]=382,</v>
      </c>
    </row>
    <row r="183" spans="1:16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IF(B183&lt;&gt;"",VLOOKUP(B183,'ESO map constants'!$A$2:$F$999,6,FALSE),"")</f>
        <v>92</v>
      </c>
      <c r="H183" s="3">
        <f>IF(G183&lt;&gt;"",VLOOKUP(G183,'ESO zone constants'!$A$2:$B$9998,2,FALSE),"")</f>
        <v>14</v>
      </c>
      <c r="I183" s="3" t="str">
        <f>IF(G183&lt;&gt;"",VLOOKUP(G183,'ESO zone constants'!$A$2:$F$998,4,FALSE),"")</f>
        <v>Bangkorai</v>
      </c>
      <c r="J183" s="3" t="str">
        <f>IF(G183&lt;&gt;"",VLOOKUP(G183,'ESO zone constants'!$A$2:$F$998,5,FALSE),"")</f>
        <v>Bangkorai</v>
      </c>
      <c r="K183" s="3" t="str">
        <f>IF(G183&lt;&gt;"",VLOOKUP(G183,'ESO zone constants'!$A$2:$F$998,6,FALSE),"")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  <c r="P183" s="40" t="str">
        <f t="shared" si="2"/>
        <v>[186]=92,</v>
      </c>
    </row>
    <row r="184" spans="1:16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IF(B184&lt;&gt;"",VLOOKUP(B184,'ESO map constants'!$A$2:$F$999,6,FALSE),"")</f>
        <v>103</v>
      </c>
      <c r="H184" s="3">
        <f>IF(G184&lt;&gt;"",VLOOKUP(G184,'ESO zone constants'!$A$2:$B$9998,2,FALSE),"")</f>
        <v>16</v>
      </c>
      <c r="I184" s="3" t="str">
        <f>IF(G184&lt;&gt;"",VLOOKUP(G184,'ESO zone constants'!$A$2:$F$998,4,FALSE),"")</f>
        <v>Rift</v>
      </c>
      <c r="J184" s="3" t="str">
        <f>IF(G184&lt;&gt;"",VLOOKUP(G184,'ESO zone constants'!$A$2:$F$998,5,FALSE),"")</f>
        <v>The Rift</v>
      </c>
      <c r="K184" s="3" t="str">
        <f>IF(G184&lt;&gt;"",VLOOKUP(G184,'ESO zone constants'!$A$2:$F$998,6,FALSE),"")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  <c r="P184" s="40" t="str">
        <f t="shared" si="2"/>
        <v>[187]=103,</v>
      </c>
    </row>
    <row r="185" spans="1:16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IF(B185&lt;&gt;"",VLOOKUP(B185,'ESO map constants'!$A$2:$F$999,6,FALSE),"")</f>
        <v>58</v>
      </c>
      <c r="H185" s="3">
        <f>IF(G185&lt;&gt;"",VLOOKUP(G185,'ESO zone constants'!$A$2:$B$9998,2,FALSE),"")</f>
        <v>11</v>
      </c>
      <c r="I185" s="3" t="str">
        <f>IF(G185&lt;&gt;"",VLOOKUP(G185,'ESO zone constants'!$A$2:$F$998,4,FALSE),"")</f>
        <v>Malabal Tor</v>
      </c>
      <c r="J185" s="3" t="str">
        <f>IF(G185&lt;&gt;"",VLOOKUP(G185,'ESO zone constants'!$A$2:$F$998,5,FALSE),"")</f>
        <v>Malabal Tor</v>
      </c>
      <c r="K185" s="3" t="str">
        <f>IF(G185&lt;&gt;"",VLOOKUP(G185,'ESO zone constants'!$A$2:$F$998,6,FALSE),"")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  <c r="P185" s="40" t="str">
        <f t="shared" si="2"/>
        <v>[188]=58,</v>
      </c>
    </row>
    <row r="186" spans="1:16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IF(B186&lt;&gt;"",VLOOKUP(B186,'ESO map constants'!$A$2:$F$999,6,FALSE),"")</f>
        <v>19</v>
      </c>
      <c r="H186" s="3">
        <f>IF(G186&lt;&gt;"",VLOOKUP(G186,'ESO zone constants'!$A$2:$B$9998,2,FALSE),"")</f>
        <v>4</v>
      </c>
      <c r="I186" s="3" t="str">
        <f>IF(G186&lt;&gt;"",VLOOKUP(G186,'ESO zone constants'!$A$2:$F$998,4,FALSE),"")</f>
        <v>Sturmhafen</v>
      </c>
      <c r="J186" s="3" t="str">
        <f>IF(G186&lt;&gt;"",VLOOKUP(G186,'ESO zone constants'!$A$2:$F$998,5,FALSE),"")</f>
        <v>Stormhaven</v>
      </c>
      <c r="K186" s="3" t="str">
        <f>IF(G186&lt;&gt;"",VLOOKUP(G186,'ESO zone constants'!$A$2:$F$998,6,FALSE),"")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  <c r="P186" s="40" t="str">
        <f t="shared" si="2"/>
        <v>[189]=19,</v>
      </c>
    </row>
    <row r="187" spans="1:16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IF(B187&lt;&gt;"",VLOOKUP(B187,'ESO map constants'!$A$2:$F$999,6,FALSE),"")</f>
        <v>20</v>
      </c>
      <c r="H187" s="3">
        <f>IF(G187&lt;&gt;"",VLOOKUP(G187,'ESO zone constants'!$A$2:$B$9998,2,FALSE),"")</f>
        <v>5</v>
      </c>
      <c r="I187" s="3" t="str">
        <f>IF(G187&lt;&gt;"",VLOOKUP(G187,'ESO zone constants'!$A$2:$F$998,4,FALSE),"")</f>
        <v>Kluftspitze</v>
      </c>
      <c r="J187" s="3" t="str">
        <f>IF(G187&lt;&gt;"",VLOOKUP(G187,'ESO zone constants'!$A$2:$F$998,5,FALSE),"")</f>
        <v>Rivenspire</v>
      </c>
      <c r="K187" s="3" t="str">
        <f>IF(G187&lt;&gt;"",VLOOKUP(G187,'ESO zone constants'!$A$2:$F$998,6,FALSE),"")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  <c r="P187" s="40" t="str">
        <f t="shared" si="2"/>
        <v>[190]=20,</v>
      </c>
    </row>
    <row r="188" spans="1:16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IF(B188&lt;&gt;"",VLOOKUP(B188,'ESO map constants'!$A$2:$F$999,6,FALSE),"")</f>
        <v>383</v>
      </c>
      <c r="H188" s="3">
        <f>IF(G188&lt;&gt;"",VLOOKUP(G188,'ESO zone constants'!$A$2:$B$9998,2,FALSE),"")</f>
        <v>180</v>
      </c>
      <c r="I188" s="3" t="str">
        <f>IF(G188&lt;&gt;"",VLOOKUP(G188,'ESO zone constants'!$A$2:$F$998,4,FALSE),"")</f>
        <v>Grahtwald</v>
      </c>
      <c r="J188" s="3" t="str">
        <f>IF(G188&lt;&gt;"",VLOOKUP(G188,'ESO zone constants'!$A$2:$F$998,5,FALSE),"")</f>
        <v>Grahtwood</v>
      </c>
      <c r="K188" s="3" t="str">
        <f>IF(G188&lt;&gt;"",VLOOKUP(G188,'ESO zone constants'!$A$2:$F$998,6,FALSE),"")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  <c r="P188" s="40" t="str">
        <f t="shared" si="2"/>
        <v>[191]=383,</v>
      </c>
    </row>
    <row r="189" spans="1:16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IF(B189&lt;&gt;"",VLOOKUP(B189,'ESO map constants'!$A$2:$F$999,6,FALSE),"")</f>
        <v>117</v>
      </c>
      <c r="H189" s="3">
        <f>IF(G189&lt;&gt;"",VLOOKUP(G189,'ESO zone constants'!$A$2:$B$9998,2,FALSE),"")</f>
        <v>19</v>
      </c>
      <c r="I189" s="3" t="str">
        <f>IF(G189&lt;&gt;"",VLOOKUP(G189,'ESO zone constants'!$A$2:$F$998,4,FALSE),"")</f>
        <v>Schattenfenn</v>
      </c>
      <c r="J189" s="3" t="str">
        <f>IF(G189&lt;&gt;"",VLOOKUP(G189,'ESO zone constants'!$A$2:$F$998,5,FALSE),"")</f>
        <v>Shadowfen</v>
      </c>
      <c r="K189" s="3" t="str">
        <f>IF(G189&lt;&gt;"",VLOOKUP(G189,'ESO zone constants'!$A$2:$F$998,6,FALSE),"")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  <c r="P189" s="40" t="str">
        <f t="shared" si="2"/>
        <v>[192]=117,</v>
      </c>
    </row>
    <row r="190" spans="1:16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IF(B190&lt;&gt;"",VLOOKUP(B190,'ESO map constants'!$A$2:$F$999,6,FALSE),"")</f>
        <v>3</v>
      </c>
      <c r="H190" s="3">
        <f>IF(G190&lt;&gt;"",VLOOKUP(G190,'ESO zone constants'!$A$2:$B$9998,2,FALSE),"")</f>
        <v>2</v>
      </c>
      <c r="I190" s="3" t="str">
        <f>IF(G190&lt;&gt;"",VLOOKUP(G190,'ESO zone constants'!$A$2:$F$998,4,FALSE),"")</f>
        <v>Glenumbra</v>
      </c>
      <c r="J190" s="3" t="str">
        <f>IF(G190&lt;&gt;"",VLOOKUP(G190,'ESO zone constants'!$A$2:$F$998,5,FALSE),"")</f>
        <v>Glenumbra</v>
      </c>
      <c r="K190" s="3" t="str">
        <f>IF(G190&lt;&gt;"",VLOOKUP(G190,'ESO zone constants'!$A$2:$F$998,6,FALSE),"")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  <c r="P190" s="40" t="str">
        <f t="shared" si="2"/>
        <v>[193]=3,</v>
      </c>
    </row>
    <row r="191" spans="1:16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IF(B191&lt;&gt;"",VLOOKUP(B191,'ESO map constants'!$A$2:$F$999,6,FALSE),"")</f>
        <v>381</v>
      </c>
      <c r="H191" s="3">
        <f>IF(G191&lt;&gt;"",VLOOKUP(G191,'ESO zone constants'!$A$2:$B$9998,2,FALSE),"")</f>
        <v>178</v>
      </c>
      <c r="I191" s="3" t="str">
        <f>IF(G191&lt;&gt;"",VLOOKUP(G191,'ESO zone constants'!$A$2:$F$998,4,FALSE),"")</f>
        <v>Auridon</v>
      </c>
      <c r="J191" s="3" t="str">
        <f>IF(G191&lt;&gt;"",VLOOKUP(G191,'ESO zone constants'!$A$2:$F$998,5,FALSE),"")</f>
        <v>Auridon</v>
      </c>
      <c r="K191" s="3" t="str">
        <f>IF(G191&lt;&gt;"",VLOOKUP(G191,'ESO zone constants'!$A$2:$F$998,6,FALSE),"")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  <c r="P191" s="40" t="str">
        <f t="shared" si="2"/>
        <v>[194]=381,</v>
      </c>
    </row>
    <row r="192" spans="1:16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IF(B192&lt;&gt;"",VLOOKUP(B192,'ESO map constants'!$A$2:$F$999,6,FALSE),"")</f>
        <v>101</v>
      </c>
      <c r="H192" s="3">
        <f>IF(G192&lt;&gt;"",VLOOKUP(G192,'ESO zone constants'!$A$2:$B$9998,2,FALSE),"")</f>
        <v>15</v>
      </c>
      <c r="I192" s="3" t="str">
        <f>IF(G192&lt;&gt;"",VLOOKUP(G192,'ESO zone constants'!$A$2:$F$998,4,FALSE),"")</f>
        <v>Ostmarsch</v>
      </c>
      <c r="J192" s="3" t="str">
        <f>IF(G192&lt;&gt;"",VLOOKUP(G192,'ESO zone constants'!$A$2:$F$998,5,FALSE),"")</f>
        <v>Eastmarch</v>
      </c>
      <c r="K192" s="3" t="str">
        <f>IF(G192&lt;&gt;"",VLOOKUP(G192,'ESO zone constants'!$A$2:$F$998,6,FALSE),"")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  <c r="P192" s="40" t="str">
        <f t="shared" si="2"/>
        <v>[195]=101,</v>
      </c>
    </row>
    <row r="193" spans="1:16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IF(B193&lt;&gt;"",VLOOKUP(B193,'ESO map constants'!$A$2:$F$999,6,FALSE),"")</f>
        <v>104</v>
      </c>
      <c r="H193" s="3">
        <f>IF(G193&lt;&gt;"",VLOOKUP(G193,'ESO zone constants'!$A$2:$B$9998,2,FALSE),"")</f>
        <v>17</v>
      </c>
      <c r="I193" s="3" t="str">
        <f>IF(G193&lt;&gt;"",VLOOKUP(G193,'ESO zone constants'!$A$2:$F$998,4,FALSE),"")</f>
        <v>Die Alik'r-Wüste</v>
      </c>
      <c r="J193" s="3" t="str">
        <f>IF(G193&lt;&gt;"",VLOOKUP(G193,'ESO zone constants'!$A$2:$F$998,5,FALSE),"")</f>
        <v>Alik'r Desert</v>
      </c>
      <c r="K193" s="3" t="str">
        <f>IF(G193&lt;&gt;"",VLOOKUP(G193,'ESO zone constants'!$A$2:$F$998,6,FALSE),"")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  <c r="P193" s="40" t="str">
        <f t="shared" si="2"/>
        <v>[196]=104,</v>
      </c>
    </row>
    <row r="194" spans="1:16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IF(B194&lt;&gt;"",VLOOKUP(B194,'ESO map constants'!$A$2:$F$999,6,FALSE),"")</f>
        <v>108</v>
      </c>
      <c r="H194" s="3">
        <f>IF(G194&lt;&gt;"",VLOOKUP(G194,'ESO zone constants'!$A$2:$B$9998,2,FALSE),"")</f>
        <v>18</v>
      </c>
      <c r="I194" s="3" t="str">
        <f>IF(G194&lt;&gt;"",VLOOKUP(G194,'ESO zone constants'!$A$2:$F$998,4,FALSE),"")</f>
        <v>Grünschatten</v>
      </c>
      <c r="J194" s="3" t="str">
        <f>IF(G194&lt;&gt;"",VLOOKUP(G194,'ESO zone constants'!$A$2:$F$998,5,FALSE),"")</f>
        <v>Greenshade</v>
      </c>
      <c r="K194" s="3" t="str">
        <f>IF(G194&lt;&gt;"",VLOOKUP(G194,'ESO zone constants'!$A$2:$F$998,6,FALSE),"")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  <c r="P194" s="40" t="str">
        <f t="shared" si="2"/>
        <v>[197]=108,</v>
      </c>
    </row>
    <row r="195" spans="1:16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IF(B195&lt;&gt;"",VLOOKUP(B195,'ESO map constants'!$A$2:$F$999,6,FALSE),"")</f>
        <v>57</v>
      </c>
      <c r="H195" s="3">
        <f>IF(G195&lt;&gt;"",VLOOKUP(G195,'ESO zone constants'!$A$2:$B$9998,2,FALSE),"")</f>
        <v>10</v>
      </c>
      <c r="I195" s="3" t="str">
        <f>IF(G195&lt;&gt;"",VLOOKUP(G195,'ESO zone constants'!$A$2:$F$998,4,FALSE),"")</f>
        <v>Deshaan</v>
      </c>
      <c r="J195" s="3" t="str">
        <f>IF(G195&lt;&gt;"",VLOOKUP(G195,'ESO zone constants'!$A$2:$F$998,5,FALSE),"")</f>
        <v>Deshaan</v>
      </c>
      <c r="K195" s="3" t="str">
        <f>IF(G195&lt;&gt;"",VLOOKUP(G195,'ESO zone constants'!$A$2:$F$998,6,FALSE),"")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  <c r="P195" s="40" t="str">
        <f t="shared" ref="P195:P258" si="3">IF(A195&lt;&gt;"",IF(G195&lt;&gt;"",IF(OR(ISNA(A195),ISNA(G195)),"","["&amp;A195&amp;"]="&amp;G195&amp;","),""),"")</f>
        <v>[198]=57,</v>
      </c>
    </row>
    <row r="196" spans="1:16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2835</v>
      </c>
      <c r="G196" s="3">
        <f>IF(B196&lt;&gt;"",VLOOKUP(B196,'ESO map constants'!$A$2:$F$999,6,FALSE),"")</f>
        <v>584</v>
      </c>
      <c r="P196" s="40" t="str">
        <f t="shared" si="3"/>
        <v>[199]=584,</v>
      </c>
    </row>
    <row r="197" spans="1:16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2835</v>
      </c>
      <c r="G197" s="3">
        <f>IF(B197&lt;&gt;"",VLOOKUP(B197,'ESO map constants'!$A$2:$F$999,6,FALSE),"")</f>
        <v>584</v>
      </c>
      <c r="P197" s="40" t="str">
        <f t="shared" si="3"/>
        <v>[201]=584,</v>
      </c>
    </row>
    <row r="198" spans="1:16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2835</v>
      </c>
      <c r="G198" s="3">
        <f>IF(B198&lt;&gt;"",VLOOKUP(B198,'ESO map constants'!$A$2:$F$999,6,FALSE),"")</f>
        <v>584</v>
      </c>
      <c r="P198" s="40" t="str">
        <f t="shared" si="3"/>
        <v>[203]=584,</v>
      </c>
    </row>
    <row r="199" spans="1:16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IF(B199&lt;&gt;"",VLOOKUP(B199,'ESO map constants'!$A$2:$F$999,6,FALSE),"")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  <c r="P199" s="40" t="str">
        <f t="shared" si="3"/>
        <v>[204]=92,</v>
      </c>
    </row>
    <row r="200" spans="1:16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IF(B200&lt;&gt;"",VLOOKUP(B200,'ESO map constants'!$A$2:$F$999,6,FALSE),"")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  <c r="P200" s="40" t="str">
        <f t="shared" si="3"/>
        <v>[205]=57,</v>
      </c>
    </row>
    <row r="201" spans="1:16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IF(B201&lt;&gt;"",VLOOKUP(B201,'ESO map constants'!$A$2:$F$999,6,FALSE),"")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  <c r="P201" s="40" t="str">
        <f t="shared" si="3"/>
        <v>[206]=92,</v>
      </c>
    </row>
    <row r="202" spans="1:16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IF(B202&lt;&gt;"",VLOOKUP(B202,'ESO map constants'!$A$2:$F$999,6,FALSE),"")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  <c r="P202" s="40" t="str">
        <f t="shared" si="3"/>
        <v>[207]=383,</v>
      </c>
    </row>
    <row r="203" spans="1:16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IF(B203&lt;&gt;"",VLOOKUP(B203,'ESO map constants'!$A$2:$F$999,6,FALSE),"")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  <c r="P203" s="40" t="str">
        <f t="shared" si="3"/>
        <v>[208]=20,</v>
      </c>
    </row>
    <row r="204" spans="1:16" x14ac:dyDescent="0.25">
      <c r="A204" s="13">
        <v>209</v>
      </c>
      <c r="G204" s="3" t="str">
        <f>IF(B204&lt;&gt;"",VLOOKUP(B204,'ESO map constants'!$A$2:$F$999,6,FALSE),"")</f>
        <v/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  <c r="P204" s="40" t="str">
        <f t="shared" si="3"/>
        <v/>
      </c>
    </row>
    <row r="205" spans="1:16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IF(B205&lt;&gt;"",VLOOKUP(B205,'ESO map constants'!$A$2:$F$999,6,FALSE),"")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  <c r="P205" s="40" t="str">
        <f t="shared" si="3"/>
        <v>[210]=3,</v>
      </c>
    </row>
    <row r="206" spans="1:16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IF(B206&lt;&gt;"",VLOOKUP(B206,'ESO map constants'!$A$2:$F$999,6,FALSE),"")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  <c r="P206" s="40" t="str">
        <f t="shared" si="3"/>
        <v>[211]=381,</v>
      </c>
    </row>
    <row r="207" spans="1:16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IF(B207&lt;&gt;"",VLOOKUP(B207,'ESO map constants'!$A$2:$F$999,6,FALSE),"")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  <c r="P207" s="40" t="str">
        <f t="shared" si="3"/>
        <v>[212]=41,</v>
      </c>
    </row>
    <row r="208" spans="1:16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IF(B208&lt;&gt;"",VLOOKUP(B208,'ESO map constants'!$A$2:$F$999,6,FALSE),"")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  <c r="P208" s="40" t="str">
        <f t="shared" si="3"/>
        <v>[213]=383,</v>
      </c>
    </row>
    <row r="209" spans="1:16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IF(B209&lt;&gt;"",VLOOKUP(B209,'ESO map constants'!$A$2:$F$999,6,FALSE),"")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  <c r="P209" s="40" t="str">
        <f t="shared" si="3"/>
        <v>[214]=383,</v>
      </c>
    </row>
    <row r="210" spans="1:16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IF(B210&lt;&gt;"",VLOOKUP(B210,'ESO map constants'!$A$2:$F$999,6,FALSE),"")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  <c r="P210" s="40" t="str">
        <f t="shared" si="3"/>
        <v>[216]=3,</v>
      </c>
    </row>
    <row r="211" spans="1:16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IF(B211&lt;&gt;"",VLOOKUP(B211,'ESO map constants'!$A$2:$F$999,6,FALSE),"")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  <c r="P211" s="40" t="str">
        <f t="shared" si="3"/>
        <v>[217]=888,</v>
      </c>
    </row>
    <row r="212" spans="1:16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IF(B212&lt;&gt;"",VLOOKUP(B212,'ESO map constants'!$A$2:$F$999,6,FALSE),"")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  <c r="P212" s="40" t="str">
        <f t="shared" si="3"/>
        <v>[218]=888,</v>
      </c>
    </row>
    <row r="213" spans="1:16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IF(B213&lt;&gt;"",VLOOKUP(B213,'ESO map constants'!$A$2:$F$999,6,FALSE),"")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  <c r="P213" s="40" t="str">
        <f t="shared" si="3"/>
        <v>[219]=888,</v>
      </c>
    </row>
    <row r="214" spans="1:16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IF(B214&lt;&gt;"",VLOOKUP(B214,'ESO map constants'!$A$2:$F$999,6,FALSE),"")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  <c r="P214" s="40" t="str">
        <f t="shared" si="3"/>
        <v>[220]=888,</v>
      </c>
    </row>
    <row r="215" spans="1:16" x14ac:dyDescent="0.25">
      <c r="A215" s="13">
        <v>222</v>
      </c>
      <c r="G215" s="3" t="str">
        <f>IF(B215&lt;&gt;"",VLOOKUP(B215,'ESO map constants'!$A$2:$F$999,6,FALSE),"")</f>
        <v/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  <c r="P215" s="40" t="str">
        <f t="shared" si="3"/>
        <v/>
      </c>
    </row>
    <row r="216" spans="1:16" x14ac:dyDescent="0.25">
      <c r="A216" s="13">
        <v>223</v>
      </c>
      <c r="G216" s="3" t="str">
        <f>IF(B216&lt;&gt;"",VLOOKUP(B216,'ESO map constants'!$A$2:$F$999,6,FALSE),"")</f>
        <v/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  <c r="P216" s="40" t="str">
        <f t="shared" si="3"/>
        <v/>
      </c>
    </row>
    <row r="217" spans="1:16" x14ac:dyDescent="0.25">
      <c r="A217" s="13">
        <v>224</v>
      </c>
      <c r="G217" s="3" t="str">
        <f>IF(B217&lt;&gt;"",VLOOKUP(B217,'ESO map constants'!$A$2:$F$999,6,FALSE),"")</f>
        <v/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  <c r="P217" s="40" t="str">
        <f t="shared" si="3"/>
        <v/>
      </c>
    </row>
    <row r="218" spans="1:16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IF(B218&lt;&gt;"",VLOOKUP(B218,'ESO map constants'!$A$2:$F$999,6,FALSE),"")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  <c r="P218" s="40" t="str">
        <f t="shared" si="3"/>
        <v>[225]=888,</v>
      </c>
    </row>
    <row r="219" spans="1:16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IF(B219&lt;&gt;"",VLOOKUP(B219,'ESO map constants'!$A$2:$F$999,6,FALSE),"")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  <c r="P219" s="40" t="str">
        <f t="shared" si="3"/>
        <v>[226]=888,</v>
      </c>
    </row>
    <row r="220" spans="1:16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IF(B220&lt;&gt;"",VLOOKUP(B220,'ESO map constants'!$A$2:$F$999,6,FALSE),"")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  <c r="P220" s="40" t="str">
        <f t="shared" si="3"/>
        <v>[227]=888,</v>
      </c>
    </row>
    <row r="221" spans="1:16" x14ac:dyDescent="0.25">
      <c r="A221" s="13">
        <v>228</v>
      </c>
      <c r="G221" s="3" t="str">
        <f>IF(B221&lt;&gt;"",VLOOKUP(B221,'ESO map constants'!$A$2:$F$999,6,FALSE),"")</f>
        <v/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  <c r="P221" s="40" t="str">
        <f t="shared" si="3"/>
        <v/>
      </c>
    </row>
    <row r="222" spans="1:16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IF(B222&lt;&gt;"",VLOOKUP(B222,'ESO map constants'!$A$2:$F$999,6,FALSE),"")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  <c r="P222" s="40" t="str">
        <f t="shared" si="3"/>
        <v>[229]=888,</v>
      </c>
    </row>
    <row r="223" spans="1:16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IF(B223&lt;&gt;"",VLOOKUP(B223,'ESO map constants'!$A$2:$F$999,6,FALSE),"")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  <c r="P223" s="40" t="str">
        <f t="shared" si="3"/>
        <v>[230]=888,</v>
      </c>
    </row>
    <row r="224" spans="1:16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IF(B224&lt;&gt;"",VLOOKUP(B224,'ESO map constants'!$A$2:$F$999,6,FALSE),"")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  <c r="P224" s="40" t="str">
        <f t="shared" si="3"/>
        <v>[231]=888,</v>
      </c>
    </row>
    <row r="225" spans="1:16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IF(B225&lt;&gt;"",VLOOKUP(B225,'ESO map constants'!$A$2:$F$999,6,FALSE),"")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  <c r="P225" s="40" t="str">
        <f t="shared" si="3"/>
        <v>[232]=888,</v>
      </c>
    </row>
    <row r="226" spans="1:16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IF(B226&lt;&gt;"",VLOOKUP(B226,'ESO map constants'!$A$2:$F$999,6,FALSE),"")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  <c r="P226" s="40" t="str">
        <f t="shared" si="3"/>
        <v>[233]=888,</v>
      </c>
    </row>
    <row r="227" spans="1:16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IF(B227&lt;&gt;"",VLOOKUP(B227,'ESO map constants'!$A$2:$F$999,6,FALSE),"")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  <c r="P227" s="40" t="str">
        <f t="shared" si="3"/>
        <v>[234]=888,</v>
      </c>
    </row>
    <row r="228" spans="1:16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IF(B228&lt;&gt;"",VLOOKUP(B228,'ESO map constants'!$A$2:$F$999,6,FALSE),"")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  <c r="P228" s="40" t="str">
        <f t="shared" si="3"/>
        <v>[235]=888,</v>
      </c>
    </row>
    <row r="229" spans="1:16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IF(B229&lt;&gt;"",VLOOKUP(B229,'ESO map constants'!$A$2:$F$999,6,FALSE),"")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  <c r="P229" s="40" t="str">
        <f t="shared" si="3"/>
        <v>[237]=684,</v>
      </c>
    </row>
    <row r="230" spans="1:16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IF(B230&lt;&gt;"",VLOOKUP(B230,'ESO map constants'!$A$2:$F$999,6,FALSE),"")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  <c r="P230" s="40" t="str">
        <f t="shared" si="3"/>
        <v>[238]=684,</v>
      </c>
    </row>
    <row r="231" spans="1:16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IF(B231&lt;&gt;"",VLOOKUP(B231,'ESO map constants'!$A$2:$F$999,6,FALSE),"")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  <c r="P231" s="40" t="str">
        <f t="shared" si="3"/>
        <v>[239]=684,</v>
      </c>
    </row>
    <row r="232" spans="1:16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IF(B232&lt;&gt;"",VLOOKUP(B232,'ESO map constants'!$A$2:$F$999,6,FALSE),"")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  <c r="P232" s="40" t="str">
        <f t="shared" si="3"/>
        <v>[240]=684,</v>
      </c>
    </row>
    <row r="233" spans="1:16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IF(B233&lt;&gt;"",VLOOKUP(B233,'ESO map constants'!$A$2:$F$999,6,FALSE),"")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  <c r="P233" s="40" t="str">
        <f t="shared" si="3"/>
        <v>[241]=684,</v>
      </c>
    </row>
    <row r="234" spans="1:16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IF(B234&lt;&gt;"",VLOOKUP(B234,'ESO map constants'!$A$2:$F$999,6,FALSE),"")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  <c r="P234" s="40" t="str">
        <f t="shared" si="3"/>
        <v>[242]=684,</v>
      </c>
    </row>
    <row r="235" spans="1:16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IF(B235&lt;&gt;"",VLOOKUP(B235,'ESO map constants'!$A$2:$F$999,6,FALSE),"")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  <c r="P235" s="40" t="str">
        <f t="shared" si="3"/>
        <v>[243]=684,</v>
      </c>
    </row>
    <row r="236" spans="1:16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IF(B236&lt;&gt;"",VLOOKUP(B236,'ESO map constants'!$A$2:$F$999,6,FALSE),"")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  <c r="P236" s="40" t="str">
        <f t="shared" si="3"/>
        <v>[244]=684,</v>
      </c>
    </row>
    <row r="237" spans="1:16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IF(B237&lt;&gt;"",VLOOKUP(B237,'ESO map constants'!$A$2:$F$999,6,FALSE),"")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  <c r="P237" s="40" t="str">
        <f t="shared" si="3"/>
        <v>[245]=684,</v>
      </c>
    </row>
    <row r="238" spans="1:16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IF(B238&lt;&gt;"",VLOOKUP(B238,'ESO map constants'!$A$2:$F$999,6,FALSE),"")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  <c r="P238" s="40" t="str">
        <f t="shared" si="3"/>
        <v>[246]=684,</v>
      </c>
    </row>
    <row r="239" spans="1:16" x14ac:dyDescent="0.25">
      <c r="A239" s="13">
        <v>248</v>
      </c>
      <c r="G239" s="3" t="str">
        <f>IF(B239&lt;&gt;"",VLOOKUP(B239,'ESO map constants'!$A$2:$F$999,6,FALSE),"")</f>
        <v/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  <c r="P239" s="40" t="str">
        <f t="shared" si="3"/>
        <v/>
      </c>
    </row>
    <row r="240" spans="1:16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IF(B240&lt;&gt;"",VLOOKUP(B240,'ESO map constants'!$A$2:$F$999,6,FALSE),"")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  <c r="P240" s="40" t="str">
        <f t="shared" si="3"/>
        <v>[249]=684,</v>
      </c>
    </row>
    <row r="241" spans="1:16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IF(B241&lt;&gt;"",VLOOKUP(B241,'ESO map constants'!$A$2:$F$999,6,FALSE),"")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  <c r="P241" s="40" t="str">
        <f t="shared" si="3"/>
        <v>[250]=684,</v>
      </c>
    </row>
    <row r="242" spans="1:16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IF(B242&lt;&gt;"",VLOOKUP(B242,'ESO map constants'!$A$2:$F$999,6,FALSE),"")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  <c r="P242" s="40" t="str">
        <f t="shared" si="3"/>
        <v>[251]=823,</v>
      </c>
    </row>
    <row r="243" spans="1:16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IF(B243&lt;&gt;"",VLOOKUP(B243,'ESO map constants'!$A$2:$F$999,6,FALSE),"")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  <c r="P243" s="40" t="str">
        <f t="shared" si="3"/>
        <v>[252]=823,</v>
      </c>
    </row>
    <row r="244" spans="1:16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IF(B244&lt;&gt;"",VLOOKUP(B244,'ESO map constants'!$A$2:$F$999,6,FALSE),"")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  <c r="P244" s="40" t="str">
        <f t="shared" si="3"/>
        <v>[253]=823,</v>
      </c>
    </row>
    <row r="245" spans="1:16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IF(B245&lt;&gt;"",VLOOKUP(B245,'ESO map constants'!$A$2:$F$999,6,FALSE),"")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  <c r="P245" s="40" t="str">
        <f t="shared" si="3"/>
        <v>[254]=823,</v>
      </c>
    </row>
    <row r="246" spans="1:16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IF(B246&lt;&gt;"",VLOOKUP(B246,'ESO map constants'!$A$2:$F$999,6,FALSE),"")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  <c r="P246" s="40" t="str">
        <f t="shared" si="3"/>
        <v>[255]=816,</v>
      </c>
    </row>
    <row r="247" spans="1:16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IF(B247&lt;&gt;"",VLOOKUP(B247,'ESO map constants'!$A$2:$F$999,6,FALSE),"")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  <c r="P247" s="40" t="str">
        <f t="shared" si="3"/>
        <v>[256]=816,</v>
      </c>
    </row>
    <row r="248" spans="1:16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IF(B248&lt;&gt;"",VLOOKUP(B248,'ESO map constants'!$A$2:$F$999,6,FALSE),"")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  <c r="P248" s="40" t="str">
        <f t="shared" si="3"/>
        <v>[257]=816,</v>
      </c>
    </row>
    <row r="249" spans="1:16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IF(B249&lt;&gt;"",VLOOKUP(B249,'ESO map constants'!$A$2:$F$999,6,FALSE),"")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  <c r="P249" s="40" t="str">
        <f t="shared" si="3"/>
        <v>[258]=382,</v>
      </c>
    </row>
    <row r="250" spans="1:16" x14ac:dyDescent="0.25">
      <c r="A250" s="13">
        <v>259</v>
      </c>
      <c r="G250" s="3" t="str">
        <f>IF(B250&lt;&gt;"",VLOOKUP(B250,'ESO map constants'!$A$2:$F$999,6,FALSE),"")</f>
        <v/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  <c r="P250" s="40" t="str">
        <f t="shared" si="3"/>
        <v/>
      </c>
    </row>
    <row r="251" spans="1:16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IF(B251&lt;&gt;"",VLOOKUP(B251,'ESO map constants'!$A$2:$F$999,6,FALSE),"")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  <c r="P251" s="40" t="str">
        <f t="shared" si="3"/>
        <v>[260]=117,</v>
      </c>
    </row>
    <row r="252" spans="1:16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IF(B252&lt;&gt;"",VLOOKUP(B252,'ESO map constants'!$A$2:$F$999,6,FALSE),"")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  <c r="P252" s="40" t="str">
        <f t="shared" si="3"/>
        <v>[261]=117,</v>
      </c>
    </row>
    <row r="253" spans="1:16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IF(B253&lt;&gt;"",VLOOKUP(B253,'ESO map constants'!$A$2:$F$999,6,FALSE),"")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  <c r="P253" s="40" t="str">
        <f t="shared" si="3"/>
        <v>[262]=381,</v>
      </c>
    </row>
    <row r="254" spans="1:16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IF(B254&lt;&gt;"",VLOOKUP(B254,'ESO map constants'!$A$2:$F$999,6,FALSE),"")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  <c r="P254" s="40" t="str">
        <f t="shared" si="3"/>
        <v>[263]=19,</v>
      </c>
    </row>
    <row r="255" spans="1:16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IF(B255&lt;&gt;"",VLOOKUP(B255,'ESO map constants'!$A$2:$F$999,6,FALSE),"")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  <c r="P255" s="40" t="str">
        <f t="shared" si="3"/>
        <v>[264]=57,</v>
      </c>
    </row>
    <row r="256" spans="1:16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IF(B256&lt;&gt;"",VLOOKUP(B256,'ESO map constants'!$A$2:$F$999,6,FALSE),"")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  <c r="P256" s="40" t="str">
        <f t="shared" si="3"/>
        <v>[265]=383,</v>
      </c>
    </row>
    <row r="257" spans="1:16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IF(B257&lt;&gt;"",VLOOKUP(B257,'ESO map constants'!$A$2:$F$999,6,FALSE),"")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  <c r="P257" s="40" t="str">
        <f t="shared" si="3"/>
        <v>[266]=41,</v>
      </c>
    </row>
    <row r="258" spans="1:16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IF(B258&lt;&gt;"",VLOOKUP(B258,'ESO map constants'!$A$2:$F$999,6,FALSE),"")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  <c r="P258" s="40" t="str">
        <f t="shared" si="3"/>
        <v>[267]=3,</v>
      </c>
    </row>
    <row r="259" spans="1:16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IF(B259&lt;&gt;"",VLOOKUP(B259,'ESO map constants'!$A$2:$F$999,6,FALSE),"")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  <c r="P259" s="40" t="str">
        <f t="shared" ref="P259:P322" si="4">IF(A259&lt;&gt;"",IF(G259&lt;&gt;"",IF(OR(ISNA(A259),ISNA(G259)),"","["&amp;A259&amp;"]="&amp;G259&amp;","),""),"")</f>
        <v>[268]=108,</v>
      </c>
    </row>
    <row r="260" spans="1:16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IF(B260&lt;&gt;"",VLOOKUP(B260,'ESO map constants'!$A$2:$F$999,6,FALSE),"")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  <c r="P260" s="40" t="str">
        <f t="shared" si="4"/>
        <v>[269]=20,</v>
      </c>
    </row>
    <row r="261" spans="1:16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IF(B261&lt;&gt;"",VLOOKUP(B261,'ESO map constants'!$A$2:$F$999,6,FALSE),"")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  <c r="P261" s="40" t="str">
        <f t="shared" si="4"/>
        <v>[270]=888,</v>
      </c>
    </row>
    <row r="262" spans="1:16" x14ac:dyDescent="0.25">
      <c r="A262" s="13">
        <v>271</v>
      </c>
      <c r="G262" s="3" t="str">
        <f>IF(B262&lt;&gt;"",VLOOKUP(B262,'ESO map constants'!$A$2:$F$999,6,FALSE),"")</f>
        <v/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  <c r="P262" s="40" t="str">
        <f t="shared" si="4"/>
        <v/>
      </c>
    </row>
    <row r="263" spans="1:16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IF(B263&lt;&gt;"",VLOOKUP(B263,'ESO map constants'!$A$2:$F$999,6,FALSE),"")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  <c r="P263" s="40" t="str">
        <f t="shared" si="4"/>
        <v>[272]=849,</v>
      </c>
    </row>
    <row r="264" spans="1:16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IF(B264&lt;&gt;"",VLOOKUP(B264,'ESO map constants'!$A$2:$F$999,6,FALSE),"")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  <c r="P264" s="40" t="str">
        <f t="shared" si="4"/>
        <v>[273]=849,</v>
      </c>
    </row>
    <row r="265" spans="1:16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IF(B265&lt;&gt;"",VLOOKUP(B265,'ESO map constants'!$A$2:$F$999,6,FALSE),"")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  <c r="P265" s="40" t="str">
        <f t="shared" si="4"/>
        <v>[274]=849,</v>
      </c>
    </row>
    <row r="266" spans="1:16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IF(B266&lt;&gt;"",VLOOKUP(B266,'ESO map constants'!$A$2:$F$999,6,FALSE),"")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  <c r="P266" s="40" t="str">
        <f t="shared" si="4"/>
        <v>[275]=849,</v>
      </c>
    </row>
    <row r="267" spans="1:16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IF(B267&lt;&gt;"",VLOOKUP(B267,'ESO map constants'!$A$2:$F$999,6,FALSE),"")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  <c r="P267" s="40" t="str">
        <f t="shared" si="4"/>
        <v>[276]=849,</v>
      </c>
    </row>
    <row r="268" spans="1:16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IF(B268&lt;&gt;"",VLOOKUP(B268,'ESO map constants'!$A$2:$F$999,6,FALSE),"")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  <c r="P268" s="40" t="str">
        <f t="shared" si="4"/>
        <v>[277]=849,</v>
      </c>
    </row>
    <row r="269" spans="1:16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IF(B269&lt;&gt;"",VLOOKUP(B269,'ESO map constants'!$A$2:$F$999,6,FALSE),"")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  <c r="P269" s="40" t="str">
        <f t="shared" si="4"/>
        <v>[278]=849,</v>
      </c>
    </row>
    <row r="270" spans="1:16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IF(B270&lt;&gt;"",VLOOKUP(B270,'ESO map constants'!$A$2:$F$999,6,FALSE),"")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  <c r="P270" s="40" t="str">
        <f t="shared" si="4"/>
        <v>[279]=849,</v>
      </c>
    </row>
    <row r="271" spans="1:16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IF(B271&lt;&gt;"",VLOOKUP(B271,'ESO map constants'!$A$2:$F$999,6,FALSE),"")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  <c r="P271" s="40" t="str">
        <f t="shared" si="4"/>
        <v>[280]=849,</v>
      </c>
    </row>
    <row r="272" spans="1:16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IF(B272&lt;&gt;"",VLOOKUP(B272,'ESO map constants'!$A$2:$F$999,6,FALSE),"")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  <c r="P272" s="40" t="str">
        <f t="shared" si="4"/>
        <v>[281]=849,</v>
      </c>
    </row>
    <row r="273" spans="1:16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IF(B273&lt;&gt;"",VLOOKUP(B273,'ESO map constants'!$A$2:$F$999,6,FALSE),"")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  <c r="P273" s="40" t="str">
        <f t="shared" si="4"/>
        <v>[282]=849,</v>
      </c>
    </row>
    <row r="274" spans="1:16" x14ac:dyDescent="0.25">
      <c r="A274" s="13">
        <v>283</v>
      </c>
      <c r="G274" s="3" t="str">
        <f>IF(B274&lt;&gt;"",VLOOKUP(B274,'ESO map constants'!$A$2:$F$999,6,FALSE),"")</f>
        <v/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  <c r="P274" s="40" t="str">
        <f t="shared" si="4"/>
        <v/>
      </c>
    </row>
    <row r="275" spans="1:16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IF(B275&lt;&gt;"",VLOOKUP(B275,'ESO map constants'!$A$2:$F$999,6,FALSE),"")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  <c r="P275" s="40" t="str">
        <f t="shared" si="4"/>
        <v>[284]=849,</v>
      </c>
    </row>
    <row r="276" spans="1:16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IF(B276&lt;&gt;"",VLOOKUP(B276,'ESO map constants'!$A$2:$F$999,6,FALSE),"")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  <c r="P276" s="40" t="str">
        <f t="shared" si="4"/>
        <v>[285]=381,</v>
      </c>
    </row>
    <row r="277" spans="1:16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IF(B277&lt;&gt;"",VLOOKUP(B277,'ESO map constants'!$A$2:$F$999,6,FALSE),"")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  <c r="P277" s="40" t="str">
        <f t="shared" si="4"/>
        <v>[286]=104,</v>
      </c>
    </row>
    <row r="278" spans="1:16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IF(B278&lt;&gt;"",VLOOKUP(B278,'ESO map constants'!$A$2:$F$999,6,FALSE),"")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  <c r="P278" s="40" t="str">
        <f t="shared" si="4"/>
        <v>[287]=57,</v>
      </c>
    </row>
    <row r="279" spans="1:16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IF(B279&lt;&gt;"",VLOOKUP(B279,'ESO map constants'!$A$2:$F$999,6,FALSE),"")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  <c r="P279" s="40" t="str">
        <f t="shared" si="4"/>
        <v>[288]=381,</v>
      </c>
    </row>
    <row r="280" spans="1:16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IF(B280&lt;&gt;"",VLOOKUP(B280,'ESO map constants'!$A$2:$F$999,6,FALSE),"")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  <c r="P280" s="40" t="str">
        <f t="shared" si="4"/>
        <v>[289]=3,</v>
      </c>
    </row>
    <row r="281" spans="1:16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IF(B281&lt;&gt;"",VLOOKUP(B281,'ESO map constants'!$A$2:$F$999,6,FALSE),"")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  <c r="P281" s="40" t="str">
        <f t="shared" si="4"/>
        <v>[290]=41,</v>
      </c>
    </row>
    <row r="282" spans="1:16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IF(B282&lt;&gt;"",VLOOKUP(B282,'ESO map constants'!$A$2:$F$999,6,FALSE),"")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  <c r="P282" s="40" t="str">
        <f t="shared" si="4"/>
        <v>[291]=382,</v>
      </c>
    </row>
    <row r="283" spans="1:16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IF(B283&lt;&gt;"",VLOOKUP(B283,'ESO map constants'!$A$2:$F$999,6,FALSE),"")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  <c r="P283" s="40" t="str">
        <f t="shared" si="4"/>
        <v>[292]=3,</v>
      </c>
    </row>
    <row r="284" spans="1:16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IF(B284&lt;&gt;"",VLOOKUP(B284,'ESO map constants'!$A$2:$F$999,6,FALSE),"")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  <c r="P284" s="40" t="str">
        <f t="shared" si="4"/>
        <v>[293]=41,</v>
      </c>
    </row>
    <row r="285" spans="1:16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IF(B285&lt;&gt;"",VLOOKUP(B285,'ESO map constants'!$A$2:$F$999,6,FALSE),"")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  <c r="P285" s="40" t="str">
        <f t="shared" si="4"/>
        <v>[294]=58,</v>
      </c>
    </row>
    <row r="286" spans="1:16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IF(B286&lt;&gt;"",VLOOKUP(B286,'ESO map constants'!$A$2:$F$999,6,FALSE),"")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  <c r="P286" s="40" t="str">
        <f t="shared" si="4"/>
        <v>[295]=281,</v>
      </c>
    </row>
    <row r="287" spans="1:16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IF(B287&lt;&gt;"",VLOOKUP(B287,'ESO map constants'!$A$2:$F$999,6,FALSE),"")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  <c r="P287" s="40" t="str">
        <f t="shared" si="4"/>
        <v>[296]=383,</v>
      </c>
    </row>
    <row r="288" spans="1:16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IF(B288&lt;&gt;"",VLOOKUP(B288,'ESO map constants'!$A$2:$F$999,6,FALSE),"")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  <c r="P288" s="40" t="str">
        <f t="shared" si="4"/>
        <v>[297]=3,</v>
      </c>
    </row>
    <row r="289" spans="1:16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IF(B289&lt;&gt;"",VLOOKUP(B289,'ESO map constants'!$A$2:$F$999,6,FALSE),"")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  <c r="P289" s="40" t="str">
        <f t="shared" si="4"/>
        <v>[298]=41,</v>
      </c>
    </row>
    <row r="290" spans="1:16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IF(B290&lt;&gt;"",VLOOKUP(B290,'ESO map constants'!$A$2:$F$999,6,FALSE),"")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  <c r="P290" s="40" t="str">
        <f t="shared" si="4"/>
        <v>[299]=58,</v>
      </c>
    </row>
    <row r="291" spans="1:16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IF(B291&lt;&gt;"",VLOOKUP(B291,'ESO map constants'!$A$2:$F$999,6,FALSE),"")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  <c r="P291" s="40" t="str">
        <f t="shared" si="4"/>
        <v>[300]=537,</v>
      </c>
    </row>
    <row r="292" spans="1:16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IF(B292&lt;&gt;"",VLOOKUP(B292,'ESO map constants'!$A$2:$F$999,6,FALSE),"")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  <c r="P292" s="40" t="str">
        <f t="shared" si="4"/>
        <v>[301]=103,</v>
      </c>
    </row>
    <row r="293" spans="1:16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IF(B293&lt;&gt;"",VLOOKUP(B293,'ESO map constants'!$A$2:$F$999,6,FALSE),"")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  <c r="P293" s="40" t="str">
        <f t="shared" si="4"/>
        <v>[302]=19,</v>
      </c>
    </row>
    <row r="294" spans="1:16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IF(B294&lt;&gt;"",VLOOKUP(B294,'ESO map constants'!$A$2:$F$999,6,FALSE),"")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  <c r="P294" s="40" t="str">
        <f t="shared" si="4"/>
        <v>[303]=92,</v>
      </c>
    </row>
    <row r="295" spans="1:16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IF(B295&lt;&gt;"",VLOOKUP(B295,'ESO map constants'!$A$2:$F$999,6,FALSE),"")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  <c r="P295" s="40" t="str">
        <f t="shared" si="4"/>
        <v>[304]=108,</v>
      </c>
    </row>
    <row r="296" spans="1:16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IF(B296&lt;&gt;"",VLOOKUP(B296,'ESO map constants'!$A$2:$F$999,6,FALSE),"")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  <c r="P296" s="40" t="str">
        <f t="shared" si="4"/>
        <v>[305]=117,</v>
      </c>
    </row>
    <row r="297" spans="1:16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IF(B297&lt;&gt;"",VLOOKUP(B297,'ESO map constants'!$A$2:$F$999,6,FALSE),"")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  <c r="P297" s="40" t="str">
        <f t="shared" si="4"/>
        <v>[306]=108,</v>
      </c>
    </row>
    <row r="298" spans="1:16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IF(B298&lt;&gt;"",VLOOKUP(B298,'ESO map constants'!$A$2:$F$999,6,FALSE),"")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  <c r="P298" s="40" t="str">
        <f t="shared" si="4"/>
        <v>[307]=20,</v>
      </c>
    </row>
    <row r="299" spans="1:16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IF(B299&lt;&gt;"",VLOOKUP(B299,'ESO map constants'!$A$2:$F$999,6,FALSE),"")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  <c r="P299" s="40" t="str">
        <f t="shared" si="4"/>
        <v>[308]=117,</v>
      </c>
    </row>
    <row r="300" spans="1:16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IF(B300&lt;&gt;"",VLOOKUP(B300,'ESO map constants'!$A$2:$F$999,6,FALSE),"")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  <c r="P300" s="40" t="str">
        <f t="shared" si="4"/>
        <v>[309]=57,</v>
      </c>
    </row>
    <row r="301" spans="1:16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IF(B301&lt;&gt;"",VLOOKUP(B301,'ESO map constants'!$A$2:$F$999,6,FALSE),"")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  <c r="P301" s="40" t="str">
        <f t="shared" si="4"/>
        <v>[310]=888,</v>
      </c>
    </row>
    <row r="302" spans="1:16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IF(B302&lt;&gt;"",VLOOKUP(B302,'ESO map constants'!$A$2:$F$999,6,FALSE),"")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  <c r="P302" s="40" t="str">
        <f t="shared" si="4"/>
        <v>[311]=382,</v>
      </c>
    </row>
    <row r="303" spans="1:16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IF(B303&lt;&gt;"",VLOOKUP(B303,'ESO map constants'!$A$2:$F$999,6,FALSE),"")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  <c r="P303" s="40" t="str">
        <f t="shared" si="4"/>
        <v>[312]=101,</v>
      </c>
    </row>
    <row r="304" spans="1:16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IF(B304&lt;&gt;"",VLOOKUP(B304,'ESO map constants'!$A$2:$F$999,6,FALSE),"")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  <c r="P304" s="40" t="str">
        <f t="shared" si="4"/>
        <v>[313]=92,</v>
      </c>
    </row>
    <row r="305" spans="1:16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IF(B305&lt;&gt;"",VLOOKUP(B305,'ESO map constants'!$A$2:$F$999,6,FALSE),"")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  <c r="P305" s="40" t="str">
        <f t="shared" si="4"/>
        <v>[314]=104,</v>
      </c>
    </row>
    <row r="306" spans="1:16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IF(B306&lt;&gt;"",VLOOKUP(B306,'ESO map constants'!$A$2:$F$999,6,FALSE),"")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  <c r="P306" s="40" t="str">
        <f t="shared" si="4"/>
        <v>[315]=381,</v>
      </c>
    </row>
    <row r="307" spans="1:16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IF(B307&lt;&gt;"",VLOOKUP(B307,'ESO map constants'!$A$2:$F$999,6,FALSE),"")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  <c r="P307" s="40" t="str">
        <f t="shared" si="4"/>
        <v>[316]=117,</v>
      </c>
    </row>
    <row r="308" spans="1:16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IF(B308&lt;&gt;"",VLOOKUP(B308,'ESO map constants'!$A$2:$F$999,6,FALSE),"")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  <c r="P308" s="40" t="str">
        <f t="shared" si="4"/>
        <v>[317]=383,</v>
      </c>
    </row>
    <row r="309" spans="1:16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IF(B309&lt;&gt;"",VLOOKUP(B309,'ESO map constants'!$A$2:$F$999,6,FALSE),"")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  <c r="P309" s="40" t="str">
        <f t="shared" si="4"/>
        <v>[318]=19,</v>
      </c>
    </row>
    <row r="310" spans="1:16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IF(B310&lt;&gt;"",VLOOKUP(B310,'ESO map constants'!$A$2:$F$999,6,FALSE),"")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  <c r="P310" s="40" t="str">
        <f t="shared" si="4"/>
        <v>[319]=57,</v>
      </c>
    </row>
    <row r="311" spans="1:16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IF(B311&lt;&gt;"",VLOOKUP(B311,'ESO map constants'!$A$2:$F$999,6,FALSE),"")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  <c r="P311" s="40" t="str">
        <f t="shared" si="4"/>
        <v>[320]=382,</v>
      </c>
    </row>
    <row r="312" spans="1:16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IF(B312&lt;&gt;"",VLOOKUP(B312,'ESO map constants'!$A$2:$F$999,6,FALSE),"")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  <c r="P312" s="40" t="str">
        <f t="shared" si="4"/>
        <v>[321]=382,</v>
      </c>
    </row>
    <row r="313" spans="1:16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IF(B313&lt;&gt;"",VLOOKUP(B313,'ESO map constants'!$A$2:$F$999,6,FALSE),"")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  <c r="P313" s="40" t="str">
        <f t="shared" si="4"/>
        <v>[322]=103,</v>
      </c>
    </row>
    <row r="314" spans="1:16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IF(B314&lt;&gt;"",VLOOKUP(B314,'ESO map constants'!$A$2:$F$999,6,FALSE),"")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  <c r="P314" s="40" t="str">
        <f t="shared" si="4"/>
        <v>[323]=92,</v>
      </c>
    </row>
    <row r="315" spans="1:16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IF(B315&lt;&gt;"",VLOOKUP(B315,'ESO map constants'!$A$2:$F$999,6,FALSE),"")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  <c r="P315" s="40" t="str">
        <f t="shared" si="4"/>
        <v>[324]=534,</v>
      </c>
    </row>
    <row r="316" spans="1:16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IF(B316&lt;&gt;"",VLOOKUP(B316,'ESO map constants'!$A$2:$F$999,6,FALSE),"")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  <c r="P316" s="40" t="str">
        <f t="shared" si="4"/>
        <v>[325]=383,</v>
      </c>
    </row>
    <row r="317" spans="1:16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IF(B317&lt;&gt;"",VLOOKUP(B317,'ESO map constants'!$A$2:$F$999,6,FALSE),"")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  <c r="P317" s="40" t="str">
        <f t="shared" si="4"/>
        <v>[326]=888,</v>
      </c>
    </row>
    <row r="318" spans="1:16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IF(B318&lt;&gt;"",VLOOKUP(B318,'ESO map constants'!$A$2:$F$999,6,FALSE),"")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  <c r="P318" s="40" t="str">
        <f t="shared" si="4"/>
        <v>[327]=888,</v>
      </c>
    </row>
    <row r="319" spans="1:16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IF(B319&lt;&gt;"",VLOOKUP(B319,'ESO map constants'!$A$2:$F$999,6,FALSE),"")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  <c r="P319" s="40" t="str">
        <f t="shared" si="4"/>
        <v>[328]=849,</v>
      </c>
    </row>
    <row r="320" spans="1:16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IF(B320&lt;&gt;"",VLOOKUP(B320,'ESO map constants'!$A$2:$F$999,6,FALSE),"")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  <c r="P320" s="40" t="str">
        <f t="shared" si="4"/>
        <v>[329]=849,</v>
      </c>
    </row>
    <row r="321" spans="1:16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IF(B321&lt;&gt;"",VLOOKUP(B321,'ESO map constants'!$A$2:$F$999,6,FALSE),"")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  <c r="P321" s="40" t="str">
        <f t="shared" si="4"/>
        <v>[330]=849,</v>
      </c>
    </row>
    <row r="322" spans="1:16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IF(B322&lt;&gt;"",VLOOKUP(B322,'ESO map constants'!$A$2:$F$999,6,FALSE),"")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  <c r="P322" s="40" t="str">
        <f t="shared" si="4"/>
        <v>[331]=849,</v>
      </c>
    </row>
    <row r="323" spans="1:16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IF(B323&lt;&gt;"",VLOOKUP(B323,'ESO map constants'!$A$2:$F$999,6,FALSE),"")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  <c r="P323" s="40" t="str">
        <f t="shared" ref="P323:P386" si="5">IF(A323&lt;&gt;"",IF(G323&lt;&gt;"",IF(OR(ISNA(A323),ISNA(G323)),"","["&amp;A323&amp;"]="&amp;G323&amp;","),""),"")</f>
        <v>[332]=888,</v>
      </c>
    </row>
    <row r="324" spans="1:16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IF(B324&lt;&gt;"",VLOOKUP(B324,'ESO map constants'!$A$2:$F$999,6,FALSE),"")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  <c r="P324" s="40" t="str">
        <f t="shared" si="5"/>
        <v>[333]=849,</v>
      </c>
    </row>
    <row r="325" spans="1:16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IF(B325&lt;&gt;"",VLOOKUP(B325,'ESO map constants'!$A$2:$F$999,6,FALSE),"")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  <c r="P325" s="40" t="str">
        <f t="shared" si="5"/>
        <v>[334]=849,</v>
      </c>
    </row>
    <row r="326" spans="1:16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IF(B326&lt;&gt;"",VLOOKUP(B326,'ESO map constants'!$A$2:$F$999,6,FALSE),"")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  <c r="P326" s="40" t="str">
        <f t="shared" si="5"/>
        <v>[335]=849,</v>
      </c>
    </row>
    <row r="327" spans="1:16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IF(B327&lt;&gt;"",VLOOKUP(B327,'ESO map constants'!$A$2:$F$999,6,FALSE),"")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  <c r="P327" s="40" t="str">
        <f t="shared" si="5"/>
        <v>[336]=849,</v>
      </c>
    </row>
    <row r="328" spans="1:16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IF(B328&lt;&gt;"",VLOOKUP(B328,'ESO map constants'!$A$2:$F$999,6,FALSE),"")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  <c r="P328" s="40" t="str">
        <f t="shared" si="5"/>
        <v>[337]=980,</v>
      </c>
    </row>
    <row r="329" spans="1:16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IF(B329&lt;&gt;"",VLOOKUP(B329,'ESO map constants'!$A$2:$F$999,6,FALSE),"")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  <c r="P329" s="40" t="str">
        <f t="shared" si="5"/>
        <v>[338]=980,</v>
      </c>
    </row>
    <row r="330" spans="1:16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IF(B330&lt;&gt;"",VLOOKUP(B330,'ESO map constants'!$A$2:$F$999,6,FALSE),"")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  <c r="P330" s="40" t="str">
        <f t="shared" si="5"/>
        <v>[339]=980,</v>
      </c>
    </row>
    <row r="331" spans="1:16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IF(B331&lt;&gt;"",VLOOKUP(B331,'ESO map constants'!$A$2:$F$999,6,FALSE),"")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  <c r="P331" s="40" t="str">
        <f t="shared" si="5"/>
        <v>[340]=980,</v>
      </c>
    </row>
    <row r="332" spans="1:16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IF(B332&lt;&gt;"",VLOOKUP(B332,'ESO map constants'!$A$2:$F$999,6,FALSE),"")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  <c r="P332" s="40" t="str">
        <f t="shared" si="5"/>
        <v>[341]=92,</v>
      </c>
    </row>
    <row r="333" spans="1:16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IF(B333&lt;&gt;"",VLOOKUP(B333,'ESO map constants'!$A$2:$F$999,6,FALSE),"")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  <c r="P333" s="40" t="str">
        <f t="shared" si="5"/>
        <v>[342]=3,</v>
      </c>
    </row>
    <row r="334" spans="1:16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IF(B334&lt;&gt;"",VLOOKUP(B334,'ESO map constants'!$A$2:$F$999,6,FALSE),"")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  <c r="P334" s="40" t="str">
        <f t="shared" si="5"/>
        <v>[343]=823,</v>
      </c>
    </row>
    <row r="335" spans="1:16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IF(B335&lt;&gt;"",VLOOKUP(B335,'ESO map constants'!$A$2:$F$999,6,FALSE),"")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  <c r="P335" s="40" t="str">
        <f t="shared" si="5"/>
        <v>[344]=347,</v>
      </c>
    </row>
    <row r="336" spans="1:16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IF(B336&lt;&gt;"",VLOOKUP(B336,'ESO map constants'!$A$2:$F$999,6,FALSE),"")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  <c r="P336" s="40" t="str">
        <f t="shared" si="5"/>
        <v>[345]=888,</v>
      </c>
    </row>
    <row r="337" spans="1:16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IF(B337&lt;&gt;"",VLOOKUP(B337,'ESO map constants'!$A$2:$F$999,6,FALSE),"")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  <c r="P337" s="40" t="str">
        <f t="shared" si="5"/>
        <v>[346]=980,</v>
      </c>
    </row>
    <row r="338" spans="1:16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IF(B338&lt;&gt;"",VLOOKUP(B338,'ESO map constants'!$A$2:$F$999,6,FALSE),"")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  <c r="P338" s="40" t="str">
        <f t="shared" si="5"/>
        <v>[347]=980,</v>
      </c>
    </row>
    <row r="339" spans="1:16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IF(B339&lt;&gt;"",VLOOKUP(B339,'ESO map constants'!$A$2:$F$999,6,FALSE),"")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  <c r="P339" s="40" t="str">
        <f t="shared" si="5"/>
        <v>[348]=684,</v>
      </c>
    </row>
    <row r="340" spans="1:16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IF(B340&lt;&gt;"",VLOOKUP(B340,'ESO map constants'!$A$2:$F$999,6,FALSE),"")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  <c r="P340" s="40" t="str">
        <f t="shared" si="5"/>
        <v>[349]=1011,</v>
      </c>
    </row>
    <row r="341" spans="1:16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IF(B341&lt;&gt;"",VLOOKUP(B341,'ESO map constants'!$A$2:$F$999,6,FALSE),"")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  <c r="P341" s="40" t="str">
        <f t="shared" si="5"/>
        <v>[350]=1011,</v>
      </c>
    </row>
    <row r="342" spans="1:16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IF(B342&lt;&gt;"",VLOOKUP(B342,'ESO map constants'!$A$2:$F$999,6,FALSE),"")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  <c r="P342" s="40" t="str">
        <f t="shared" si="5"/>
        <v>[351]=1011,</v>
      </c>
    </row>
    <row r="343" spans="1:16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IF(B343&lt;&gt;"",VLOOKUP(B343,'ESO map constants'!$A$2:$F$999,6,FALSE),"")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  <c r="P343" s="40" t="str">
        <f t="shared" si="5"/>
        <v>[352]=1011,</v>
      </c>
    </row>
    <row r="344" spans="1:16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IF(B344&lt;&gt;"",VLOOKUP(B344,'ESO map constants'!$A$2:$F$999,6,FALSE),"")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  <c r="P344" s="40" t="str">
        <f t="shared" si="5"/>
        <v>[353]=1011,</v>
      </c>
    </row>
    <row r="345" spans="1:16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IF(B345&lt;&gt;"",VLOOKUP(B345,'ESO map constants'!$A$2:$F$999,6,FALSE),"")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  <c r="P345" s="40" t="str">
        <f t="shared" si="5"/>
        <v>[354]=1011,</v>
      </c>
    </row>
    <row r="346" spans="1:16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IF(B346&lt;&gt;"",VLOOKUP(B346,'ESO map constants'!$A$2:$F$999,6,FALSE),"")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  <c r="P346" s="40" t="str">
        <f t="shared" si="5"/>
        <v>[355]=1011,</v>
      </c>
    </row>
    <row r="347" spans="1:16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IF(B347&lt;&gt;"",VLOOKUP(B347,'ESO map constants'!$A$2:$F$999,6,FALSE),"")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  <c r="P347" s="40" t="str">
        <f t="shared" si="5"/>
        <v>[356]=1011,</v>
      </c>
    </row>
    <row r="348" spans="1:16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IF(B348&lt;&gt;"",VLOOKUP(B348,'ESO map constants'!$A$2:$F$999,6,FALSE),"")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  <c r="P348" s="40" t="str">
        <f t="shared" si="5"/>
        <v>[357]=1011,</v>
      </c>
    </row>
    <row r="349" spans="1:16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IF(B349&lt;&gt;"",VLOOKUP(B349,'ESO map constants'!$A$2:$F$999,6,FALSE),"")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  <c r="P349" s="40" t="str">
        <f t="shared" si="5"/>
        <v>[358]=1011,</v>
      </c>
    </row>
    <row r="350" spans="1:16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IF(B350&lt;&gt;"",VLOOKUP(B350,'ESO map constants'!$A$2:$F$999,6,FALSE),"")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  <c r="P350" s="40" t="str">
        <f t="shared" si="5"/>
        <v>[359]=1011,</v>
      </c>
    </row>
    <row r="351" spans="1:16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IF(B351&lt;&gt;"",VLOOKUP(B351,'ESO map constants'!$A$2:$F$999,6,FALSE),"")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  <c r="P351" s="40" t="str">
        <f t="shared" si="5"/>
        <v>[360]=1027,</v>
      </c>
    </row>
    <row r="352" spans="1:16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IF(B352&lt;&gt;"",VLOOKUP(B352,'ESO map constants'!$A$2:$F$999,6,FALSE),"")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  <c r="P352" s="40" t="str">
        <f t="shared" si="5"/>
        <v>[361]=816,</v>
      </c>
    </row>
    <row r="353" spans="1:16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IF(B353&lt;&gt;"",VLOOKUP(B353,'ESO map constants'!$A$2:$F$999,6,FALSE),"")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  <c r="P353" s="40" t="str">
        <f t="shared" si="5"/>
        <v>[362]=823,</v>
      </c>
    </row>
    <row r="354" spans="1:16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IF(B354&lt;&gt;"",VLOOKUP(B354,'ESO map constants'!$A$2:$F$999,6,FALSE),"")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  <c r="P354" s="40" t="str">
        <f t="shared" si="5"/>
        <v>[363]=19,</v>
      </c>
    </row>
    <row r="355" spans="1:16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IF(B355&lt;&gt;"",VLOOKUP(B355,'ESO map constants'!$A$2:$F$999,6,FALSE),"")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  <c r="P355" s="40" t="str">
        <f t="shared" si="5"/>
        <v>[364]=1011,</v>
      </c>
    </row>
    <row r="356" spans="1:16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IF(B356&lt;&gt;"",VLOOKUP(B356,'ESO map constants'!$A$2:$F$999,6,FALSE),"")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  <c r="P356" s="40" t="str">
        <f t="shared" si="5"/>
        <v>[365]=1011,</v>
      </c>
    </row>
    <row r="357" spans="1:16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IF(B357&lt;&gt;"",VLOOKUP(B357,'ESO map constants'!$A$2:$F$999,6,FALSE),"")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  <c r="P357" s="40" t="str">
        <f t="shared" si="5"/>
        <v>[366]=1011,</v>
      </c>
    </row>
    <row r="358" spans="1:16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IF(B358&lt;&gt;"",VLOOKUP(B358,'ESO map constants'!$A$2:$F$999,6,FALSE),"")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  <c r="P358" s="40" t="str">
        <f t="shared" si="5"/>
        <v>[367]=1011,</v>
      </c>
    </row>
    <row r="359" spans="1:16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IF(B359&lt;&gt;"",VLOOKUP(B359,'ESO map constants'!$A$2:$F$999,6,FALSE),"")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  <c r="P359" s="40" t="str">
        <f t="shared" si="5"/>
        <v>[368]=1011,</v>
      </c>
    </row>
    <row r="360" spans="1:16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IF(B360&lt;&gt;"",VLOOKUP(B360,'ESO map constants'!$A$2:$F$999,6,FALSE),"")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  <c r="P360" s="40" t="str">
        <f t="shared" si="5"/>
        <v>[369]=1011,</v>
      </c>
    </row>
    <row r="361" spans="1:16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IF(B361&lt;&gt;"",VLOOKUP(B361,'ESO map constants'!$A$2:$F$999,6,FALSE),"")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  <c r="P361" s="40" t="str">
        <f t="shared" si="5"/>
        <v>[370]=108,</v>
      </c>
    </row>
    <row r="362" spans="1:16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IF(B362&lt;&gt;"",VLOOKUP(B362,'ESO map constants'!$A$2:$F$999,6,FALSE),"")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  <c r="P362" s="40" t="str">
        <f t="shared" si="5"/>
        <v>[371]=382,</v>
      </c>
    </row>
    <row r="363" spans="1:16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IF(B363&lt;&gt;"",VLOOKUP(B363,'ESO map constants'!$A$2:$F$999,6,FALSE),"")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  <c r="P363" s="40" t="str">
        <f t="shared" si="5"/>
        <v>[372]=103,</v>
      </c>
    </row>
    <row r="364" spans="1:16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IF(B364&lt;&gt;"",VLOOKUP(B364,'ESO map constants'!$A$2:$F$999,6,FALSE),"")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  <c r="P364" s="40" t="str">
        <f t="shared" si="5"/>
        <v>[373]=1027,</v>
      </c>
    </row>
    <row r="365" spans="1:16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IF(B365&lt;&gt;"",VLOOKUP(B365,'ESO map constants'!$A$2:$F$999,6,FALSE),"")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  <c r="P365" s="40" t="str">
        <f t="shared" si="5"/>
        <v>[374]=726,</v>
      </c>
    </row>
    <row r="366" spans="1:16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IF(B366&lt;&gt;"",VLOOKUP(B366,'ESO map constants'!$A$2:$F$999,6,FALSE),"")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  <c r="P366" s="40" t="str">
        <f t="shared" si="5"/>
        <v>[375]=726,</v>
      </c>
    </row>
    <row r="367" spans="1:16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IF(B367&lt;&gt;"",VLOOKUP(B367,'ESO map constants'!$A$2:$F$999,6,FALSE),"")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  <c r="P367" s="40" t="str">
        <f t="shared" si="5"/>
        <v>[376]=726,</v>
      </c>
    </row>
    <row r="368" spans="1:16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IF(B368&lt;&gt;"",VLOOKUP(B368,'ESO map constants'!$A$2:$F$999,6,FALSE),"")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  <c r="P368" s="40" t="str">
        <f t="shared" si="5"/>
        <v>[377]=726,</v>
      </c>
    </row>
    <row r="369" spans="1:16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IF(B369&lt;&gt;"",VLOOKUP(B369,'ESO map constants'!$A$2:$F$999,6,FALSE),"")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  <c r="P369" s="40" t="str">
        <f t="shared" si="5"/>
        <v>[378]=726,</v>
      </c>
    </row>
    <row r="370" spans="1:16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IF(B370&lt;&gt;"",VLOOKUP(B370,'ESO map constants'!$A$2:$F$999,6,FALSE),"")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  <c r="P370" s="40" t="str">
        <f t="shared" si="5"/>
        <v>[379]=726,</v>
      </c>
    </row>
    <row r="371" spans="1:16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IF(B371&lt;&gt;"",VLOOKUP(B371,'ESO map constants'!$A$2:$F$999,6,FALSE),"")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  <c r="P371" s="40" t="str">
        <f t="shared" si="5"/>
        <v>[380]=101,</v>
      </c>
    </row>
    <row r="372" spans="1:16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IF(B372&lt;&gt;"",VLOOKUP(B372,'ESO map constants'!$A$2:$F$999,6,FALSE),"")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  <c r="P372" s="40" t="str">
        <f t="shared" si="5"/>
        <v>[381]=1086,</v>
      </c>
    </row>
    <row r="373" spans="1:16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IF(B373&lt;&gt;"",VLOOKUP(B373,'ESO map constants'!$A$2:$F$999,6,FALSE),"")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  <c r="P373" s="40" t="str">
        <f t="shared" si="5"/>
        <v>[382]=1086,</v>
      </c>
    </row>
    <row r="374" spans="1:16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IF(B374&lt;&gt;"",VLOOKUP(B374,'ESO map constants'!$A$2:$F$999,6,FALSE),"")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  <c r="P374" s="40" t="str">
        <f t="shared" si="5"/>
        <v>[383]=1086,</v>
      </c>
    </row>
    <row r="375" spans="1:16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IF(B375&lt;&gt;"",VLOOKUP(B375,'ESO map constants'!$A$2:$F$999,6,FALSE),"")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  <c r="P375" s="40" t="str">
        <f t="shared" si="5"/>
        <v>[384]=1086,</v>
      </c>
    </row>
    <row r="376" spans="1:16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str">
        <f>IF(B376&lt;&gt;"",VLOOKUP(B376,'ESO map constants'!$A$2:$F$999,6,FALSE),"")</f>
        <v/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  <c r="P376" s="40" t="str">
        <f t="shared" si="5"/>
        <v/>
      </c>
    </row>
    <row r="377" spans="1:16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IF(B377&lt;&gt;"",VLOOKUP(B377,'ESO map constants'!$A$2:$F$999,6,FALSE),"")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  <c r="P377" s="40" t="str">
        <f t="shared" si="5"/>
        <v>[386]=1086,</v>
      </c>
    </row>
    <row r="378" spans="1:16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IF(B378&lt;&gt;"",VLOOKUP(B378,'ESO map constants'!$A$2:$F$999,6,FALSE),"")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  <c r="P378" s="40" t="str">
        <f t="shared" si="5"/>
        <v>[387]=1086,</v>
      </c>
    </row>
    <row r="379" spans="1:16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IF(B379&lt;&gt;"",VLOOKUP(B379,'ESO map constants'!$A$2:$F$999,6,FALSE),"")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  <c r="P379" s="40" t="str">
        <f t="shared" si="5"/>
        <v>[388]=726,</v>
      </c>
    </row>
    <row r="380" spans="1:16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IF(B380&lt;&gt;"",VLOOKUP(B380,'ESO map constants'!$A$2:$F$999,6,FALSE),"")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  <c r="P380" s="40" t="str">
        <f t="shared" si="5"/>
        <v>[389]=101,</v>
      </c>
    </row>
    <row r="381" spans="1:16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IF(B381&lt;&gt;"",VLOOKUP(B381,'ESO map constants'!$A$2:$F$999,6,FALSE),"")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  <c r="P381" s="40" t="str">
        <f t="shared" si="5"/>
        <v>[390]=823,</v>
      </c>
    </row>
    <row r="382" spans="1:16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str">
        <f>IF(B382&lt;&gt;"",VLOOKUP(B382,'ESO map constants'!$A$2:$F$999,6,FALSE),"")</f>
        <v/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  <c r="P382" s="40" t="str">
        <f t="shared" si="5"/>
        <v/>
      </c>
    </row>
    <row r="383" spans="1:16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IF(B383&lt;&gt;"",VLOOKUP(B383,'ESO map constants'!$A$2:$F$999,6,FALSE),"")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  <c r="P383" s="40" t="str">
        <f t="shared" si="5"/>
        <v>[392]=101,</v>
      </c>
    </row>
    <row r="384" spans="1:16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str">
        <f>IF(B384&lt;&gt;"",VLOOKUP(B384,'ESO map constants'!$A$2:$F$999,6,FALSE),"")</f>
        <v/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  <c r="P384" s="40" t="str">
        <f t="shared" si="5"/>
        <v/>
      </c>
    </row>
    <row r="385" spans="1:16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str">
        <f>IF(B385&lt;&gt;"",VLOOKUP(B385,'ESO map constants'!$A$2:$F$999,6,FALSE),"")</f>
        <v/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  <c r="P385" s="40" t="str">
        <f t="shared" si="5"/>
        <v/>
      </c>
    </row>
    <row r="386" spans="1:16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IF(B386&lt;&gt;"",VLOOKUP(B386,'ESO map constants'!$A$2:$F$999,6,FALSE),"")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  <c r="P386" s="40" t="str">
        <f t="shared" si="5"/>
        <v>[395]=888,</v>
      </c>
    </row>
    <row r="387" spans="1:16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IF(B387&lt;&gt;"",VLOOKUP(B387,'ESO map constants'!$A$2:$F$999,6,FALSE),"")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  <c r="P387" s="40" t="str">
        <f t="shared" ref="P387:P392" si="6">IF(A387&lt;&gt;"",IF(G387&lt;&gt;"",IF(OR(ISNA(A387),ISNA(G387)),"","["&amp;A387&amp;"]="&amp;G387&amp;","),""),"")</f>
        <v>[396]=1086,</v>
      </c>
    </row>
    <row r="388" spans="1:16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IF(B388&lt;&gt;"",VLOOKUP(B388,'ESO map constants'!$A$2:$F$999,6,FALSE),"")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  <c r="P388" s="40" t="str">
        <f t="shared" si="6"/>
        <v>[397]=1086,</v>
      </c>
    </row>
    <row r="389" spans="1:16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str">
        <f>IF(B389&lt;&gt;"",VLOOKUP(B389,'ESO map constants'!$A$2:$F$999,6,FALSE),"")</f>
        <v/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  <c r="P389" s="40" t="str">
        <f t="shared" si="6"/>
        <v/>
      </c>
    </row>
    <row r="390" spans="1:16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IF(B390&lt;&gt;"",VLOOKUP(B390,'ESO map constants'!$A$2:$F$999,6,FALSE),"")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  <c r="P390" s="40" t="str">
        <f t="shared" si="6"/>
        <v>[399]=1086,</v>
      </c>
    </row>
    <row r="391" spans="1:16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IF(B391&lt;&gt;"",VLOOKUP(B391,'ESO map constants'!$A$2:$F$999,6,FALSE),"")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  <c r="P391" s="40" t="str">
        <f t="shared" si="6"/>
        <v>[400]=1086,</v>
      </c>
    </row>
    <row r="392" spans="1:16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IF(B392&lt;&gt;"",VLOOKUP(B392,'ESO map constants'!$A$2:$F$999,6,FALSE),"")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  <c r="P392" s="40" t="str">
        <f t="shared" si="6"/>
        <v>[401]=1086,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4126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2546</v>
      </c>
      <c r="C2" t="s">
        <v>3177</v>
      </c>
      <c r="D2" t="s">
        <v>2842</v>
      </c>
    </row>
    <row r="3" spans="1:4" x14ac:dyDescent="0.25">
      <c r="A3" s="5">
        <v>2</v>
      </c>
      <c r="B3" t="s">
        <v>2547</v>
      </c>
      <c r="C3" t="s">
        <v>3178</v>
      </c>
      <c r="D3" t="s">
        <v>2843</v>
      </c>
    </row>
    <row r="4" spans="1:4" x14ac:dyDescent="0.25">
      <c r="A4" s="5">
        <v>3</v>
      </c>
      <c r="B4" t="s">
        <v>2548</v>
      </c>
      <c r="C4" t="s">
        <v>3179</v>
      </c>
      <c r="D4" t="s">
        <v>2844</v>
      </c>
    </row>
    <row r="5" spans="1:4" x14ac:dyDescent="0.25">
      <c r="A5" s="5">
        <v>4</v>
      </c>
      <c r="B5" t="s">
        <v>2549</v>
      </c>
      <c r="C5" t="s">
        <v>3180</v>
      </c>
      <c r="D5" t="s">
        <v>2845</v>
      </c>
    </row>
    <row r="6" spans="1:4" x14ac:dyDescent="0.25">
      <c r="A6" s="5">
        <v>5</v>
      </c>
      <c r="B6" t="s">
        <v>2550</v>
      </c>
      <c r="C6" t="s">
        <v>3181</v>
      </c>
      <c r="D6" t="s">
        <v>2846</v>
      </c>
    </row>
    <row r="7" spans="1:4" x14ac:dyDescent="0.25">
      <c r="A7" s="5">
        <v>6</v>
      </c>
      <c r="B7" t="s">
        <v>2551</v>
      </c>
      <c r="C7" t="s">
        <v>3182</v>
      </c>
      <c r="D7" t="s">
        <v>2847</v>
      </c>
    </row>
    <row r="8" spans="1:4" x14ac:dyDescent="0.25">
      <c r="A8" s="5">
        <v>7</v>
      </c>
      <c r="B8" t="s">
        <v>2552</v>
      </c>
      <c r="C8" t="s">
        <v>3183</v>
      </c>
      <c r="D8" t="s">
        <v>2848</v>
      </c>
    </row>
    <row r="9" spans="1:4" x14ac:dyDescent="0.25">
      <c r="A9" s="5">
        <v>8</v>
      </c>
      <c r="B9" t="s">
        <v>2553</v>
      </c>
      <c r="C9" t="s">
        <v>3184</v>
      </c>
      <c r="D9" t="s">
        <v>2849</v>
      </c>
    </row>
    <row r="10" spans="1:4" x14ac:dyDescent="0.25">
      <c r="A10" s="5">
        <v>9</v>
      </c>
      <c r="B10" t="s">
        <v>2644</v>
      </c>
      <c r="C10" t="s">
        <v>3185</v>
      </c>
      <c r="D10" t="s">
        <v>2850</v>
      </c>
    </row>
    <row r="11" spans="1:4" x14ac:dyDescent="0.25">
      <c r="A11" s="5">
        <v>10</v>
      </c>
      <c r="B11" t="s">
        <v>2715</v>
      </c>
      <c r="C11" t="s">
        <v>3186</v>
      </c>
      <c r="D11" t="s">
        <v>2851</v>
      </c>
    </row>
    <row r="12" spans="1:4" x14ac:dyDescent="0.25">
      <c r="A12" s="5">
        <v>11</v>
      </c>
      <c r="B12" t="s">
        <v>2714</v>
      </c>
      <c r="C12" t="s">
        <v>3187</v>
      </c>
      <c r="D12" t="s">
        <v>2852</v>
      </c>
    </row>
    <row r="13" spans="1:4" x14ac:dyDescent="0.25">
      <c r="A13" s="5">
        <v>12</v>
      </c>
      <c r="B13" t="s">
        <v>2645</v>
      </c>
      <c r="C13" t="s">
        <v>3188</v>
      </c>
      <c r="D13" t="s">
        <v>2853</v>
      </c>
    </row>
    <row r="14" spans="1:4" x14ac:dyDescent="0.25">
      <c r="A14" s="5">
        <v>13</v>
      </c>
      <c r="B14" t="s">
        <v>2646</v>
      </c>
      <c r="C14" t="s">
        <v>3189</v>
      </c>
      <c r="D14" t="s">
        <v>2854</v>
      </c>
    </row>
    <row r="15" spans="1:4" x14ac:dyDescent="0.25">
      <c r="A15" s="5">
        <v>14</v>
      </c>
      <c r="B15" t="s">
        <v>2647</v>
      </c>
      <c r="C15" t="s">
        <v>3190</v>
      </c>
      <c r="D15" t="s">
        <v>2855</v>
      </c>
    </row>
    <row r="16" spans="1:4" x14ac:dyDescent="0.25">
      <c r="A16" s="5">
        <v>15</v>
      </c>
      <c r="B16" t="s">
        <v>2648</v>
      </c>
      <c r="C16" t="s">
        <v>3191</v>
      </c>
      <c r="D16" t="s">
        <v>2856</v>
      </c>
    </row>
    <row r="17" spans="1:4" x14ac:dyDescent="0.25">
      <c r="A17" s="5">
        <v>16</v>
      </c>
      <c r="B17" t="s">
        <v>2649</v>
      </c>
      <c r="C17" t="s">
        <v>3192</v>
      </c>
      <c r="D17" t="s">
        <v>2857</v>
      </c>
    </row>
    <row r="18" spans="1:4" x14ac:dyDescent="0.25">
      <c r="A18" s="5">
        <v>17</v>
      </c>
      <c r="B18" t="s">
        <v>2650</v>
      </c>
      <c r="C18" t="s">
        <v>3193</v>
      </c>
      <c r="D18" t="s">
        <v>2858</v>
      </c>
    </row>
    <row r="19" spans="1:4" x14ac:dyDescent="0.25">
      <c r="A19" s="5">
        <v>18</v>
      </c>
      <c r="B19" t="s">
        <v>2651</v>
      </c>
      <c r="C19" t="s">
        <v>3194</v>
      </c>
      <c r="D19" t="s">
        <v>2859</v>
      </c>
    </row>
    <row r="20" spans="1:4" x14ac:dyDescent="0.25">
      <c r="A20" s="5">
        <v>19</v>
      </c>
      <c r="B20" t="s">
        <v>2652</v>
      </c>
      <c r="C20" t="s">
        <v>3195</v>
      </c>
      <c r="D20" t="s">
        <v>2860</v>
      </c>
    </row>
    <row r="21" spans="1:4" x14ac:dyDescent="0.25">
      <c r="A21" s="5">
        <v>20</v>
      </c>
      <c r="B21" t="s">
        <v>2554</v>
      </c>
      <c r="C21" t="s">
        <v>3196</v>
      </c>
      <c r="D21" t="s">
        <v>2861</v>
      </c>
    </row>
    <row r="22" spans="1:4" x14ac:dyDescent="0.25">
      <c r="A22" s="5">
        <v>21</v>
      </c>
      <c r="B22" t="s">
        <v>2716</v>
      </c>
      <c r="C22" t="s">
        <v>3197</v>
      </c>
      <c r="D22" t="s">
        <v>2862</v>
      </c>
    </row>
    <row r="23" spans="1:4" x14ac:dyDescent="0.25">
      <c r="A23" s="5">
        <v>22</v>
      </c>
      <c r="B23" t="s">
        <v>2653</v>
      </c>
      <c r="C23" t="s">
        <v>3198</v>
      </c>
      <c r="D23" t="s">
        <v>2863</v>
      </c>
    </row>
    <row r="24" spans="1:4" x14ac:dyDescent="0.25">
      <c r="A24" s="5">
        <v>23</v>
      </c>
      <c r="B24" t="s">
        <v>2654</v>
      </c>
      <c r="C24" t="s">
        <v>3199</v>
      </c>
      <c r="D24" t="s">
        <v>2864</v>
      </c>
    </row>
    <row r="25" spans="1:4" x14ac:dyDescent="0.25">
      <c r="A25" s="5">
        <v>24</v>
      </c>
      <c r="B25" t="s">
        <v>2537</v>
      </c>
      <c r="C25" t="s">
        <v>3200</v>
      </c>
      <c r="D25" t="s">
        <v>2865</v>
      </c>
    </row>
    <row r="26" spans="1:4" x14ac:dyDescent="0.25">
      <c r="A26" s="5">
        <v>25</v>
      </c>
      <c r="B26" t="s">
        <v>2536</v>
      </c>
      <c r="C26" t="s">
        <v>3201</v>
      </c>
      <c r="D26" t="s">
        <v>2866</v>
      </c>
    </row>
    <row r="27" spans="1:4" x14ac:dyDescent="0.25">
      <c r="A27" s="5">
        <v>26</v>
      </c>
      <c r="B27" t="s">
        <v>2538</v>
      </c>
      <c r="C27" t="s">
        <v>3202</v>
      </c>
      <c r="D27" t="s">
        <v>2867</v>
      </c>
    </row>
    <row r="28" spans="1:4" x14ac:dyDescent="0.25">
      <c r="A28" s="5">
        <v>27</v>
      </c>
      <c r="B28" t="s">
        <v>2539</v>
      </c>
      <c r="C28" t="s">
        <v>3203</v>
      </c>
      <c r="D28" t="s">
        <v>2868</v>
      </c>
    </row>
    <row r="29" spans="1:4" x14ac:dyDescent="0.25">
      <c r="A29" s="5">
        <v>28</v>
      </c>
      <c r="B29" t="s">
        <v>2540</v>
      </c>
      <c r="C29" t="s">
        <v>3204</v>
      </c>
      <c r="D29" t="s">
        <v>2869</v>
      </c>
    </row>
    <row r="30" spans="1:4" x14ac:dyDescent="0.25">
      <c r="A30" s="5">
        <v>29</v>
      </c>
      <c r="B30" t="s">
        <v>2541</v>
      </c>
      <c r="C30" t="s">
        <v>3205</v>
      </c>
      <c r="D30" t="s">
        <v>2870</v>
      </c>
    </row>
    <row r="31" spans="1:4" x14ac:dyDescent="0.25">
      <c r="A31" s="5">
        <v>30</v>
      </c>
      <c r="B31" t="s">
        <v>2542</v>
      </c>
      <c r="C31" t="s">
        <v>3206</v>
      </c>
      <c r="D31" t="s">
        <v>2871</v>
      </c>
    </row>
    <row r="32" spans="1:4" x14ac:dyDescent="0.25">
      <c r="A32" s="5">
        <v>31</v>
      </c>
      <c r="B32" t="s">
        <v>2688</v>
      </c>
      <c r="C32" t="s">
        <v>3207</v>
      </c>
      <c r="D32" t="s">
        <v>2872</v>
      </c>
    </row>
    <row r="33" spans="1:4" x14ac:dyDescent="0.25">
      <c r="A33" s="5">
        <v>32</v>
      </c>
      <c r="B33" t="s">
        <v>2529</v>
      </c>
      <c r="C33" t="s">
        <v>3208</v>
      </c>
      <c r="D33" t="s">
        <v>2873</v>
      </c>
    </row>
    <row r="34" spans="1:4" x14ac:dyDescent="0.25">
      <c r="A34" s="5">
        <v>33</v>
      </c>
      <c r="B34" t="s">
        <v>3447</v>
      </c>
      <c r="C34" t="s">
        <v>3461</v>
      </c>
      <c r="D34" t="s">
        <v>3474</v>
      </c>
    </row>
    <row r="35" spans="1:4" x14ac:dyDescent="0.25">
      <c r="A35" s="5">
        <v>34</v>
      </c>
      <c r="B35" t="s">
        <v>3448</v>
      </c>
      <c r="C35" t="s">
        <v>3462</v>
      </c>
      <c r="D35" t="s">
        <v>3475</v>
      </c>
    </row>
    <row r="36" spans="1:4" x14ac:dyDescent="0.25">
      <c r="A36" s="5">
        <v>35</v>
      </c>
      <c r="B36" t="s">
        <v>3449</v>
      </c>
      <c r="C36" t="s">
        <v>3463</v>
      </c>
      <c r="D36" t="s">
        <v>3476</v>
      </c>
    </row>
    <row r="37" spans="1:4" x14ac:dyDescent="0.25">
      <c r="A37" s="5">
        <v>36</v>
      </c>
      <c r="B37" t="s">
        <v>3450</v>
      </c>
      <c r="C37" t="s">
        <v>3464</v>
      </c>
      <c r="D37" t="s">
        <v>3477</v>
      </c>
    </row>
    <row r="38" spans="1:4" x14ac:dyDescent="0.25">
      <c r="A38" s="5">
        <v>37</v>
      </c>
      <c r="B38" t="s">
        <v>3451</v>
      </c>
      <c r="C38" t="s">
        <v>3465</v>
      </c>
      <c r="D38" t="s">
        <v>3478</v>
      </c>
    </row>
    <row r="39" spans="1:4" x14ac:dyDescent="0.25">
      <c r="A39" s="5">
        <v>38</v>
      </c>
      <c r="B39" t="s">
        <v>3452</v>
      </c>
      <c r="C39" t="s">
        <v>3466</v>
      </c>
      <c r="D39" t="s">
        <v>3479</v>
      </c>
    </row>
    <row r="40" spans="1:4" x14ac:dyDescent="0.25">
      <c r="A40" s="5">
        <v>39</v>
      </c>
      <c r="B40" t="s">
        <v>3453</v>
      </c>
      <c r="C40" t="s">
        <v>3467</v>
      </c>
      <c r="D40" t="s">
        <v>3480</v>
      </c>
    </row>
    <row r="41" spans="1:4" x14ac:dyDescent="0.25">
      <c r="A41" s="5">
        <v>40</v>
      </c>
      <c r="B41" t="s">
        <v>3454</v>
      </c>
      <c r="C41" t="s">
        <v>3468</v>
      </c>
      <c r="D41" t="s">
        <v>3481</v>
      </c>
    </row>
    <row r="42" spans="1:4" x14ac:dyDescent="0.25">
      <c r="A42" s="5">
        <v>41</v>
      </c>
      <c r="B42" t="s">
        <v>2555</v>
      </c>
      <c r="C42" t="s">
        <v>3209</v>
      </c>
      <c r="D42" t="s">
        <v>2874</v>
      </c>
    </row>
    <row r="43" spans="1:4" x14ac:dyDescent="0.25">
      <c r="A43" s="5">
        <v>42</v>
      </c>
      <c r="B43" t="s">
        <v>2557</v>
      </c>
      <c r="C43" t="s">
        <v>3210</v>
      </c>
      <c r="D43" t="s">
        <v>2875</v>
      </c>
    </row>
    <row r="44" spans="1:4" x14ac:dyDescent="0.25">
      <c r="A44" s="5">
        <v>43</v>
      </c>
      <c r="B44" t="s">
        <v>2558</v>
      </c>
      <c r="C44" t="s">
        <v>3211</v>
      </c>
      <c r="D44" t="s">
        <v>2876</v>
      </c>
    </row>
    <row r="45" spans="1:4" x14ac:dyDescent="0.25">
      <c r="A45" s="5">
        <v>44</v>
      </c>
      <c r="B45" t="s">
        <v>2559</v>
      </c>
      <c r="C45" t="s">
        <v>3212</v>
      </c>
      <c r="D45" t="s">
        <v>2877</v>
      </c>
    </row>
    <row r="46" spans="1:4" x14ac:dyDescent="0.25">
      <c r="A46" s="5">
        <v>45</v>
      </c>
      <c r="B46" t="s">
        <v>2560</v>
      </c>
      <c r="C46" t="s">
        <v>3213</v>
      </c>
      <c r="D46" t="s">
        <v>2878</v>
      </c>
    </row>
    <row r="47" spans="1:4" x14ac:dyDescent="0.25">
      <c r="A47" s="5">
        <v>46</v>
      </c>
      <c r="B47" t="s">
        <v>2561</v>
      </c>
      <c r="C47" t="s">
        <v>3214</v>
      </c>
      <c r="D47" t="s">
        <v>2879</v>
      </c>
    </row>
    <row r="48" spans="1:4" x14ac:dyDescent="0.25">
      <c r="A48" s="5">
        <v>47</v>
      </c>
      <c r="B48" t="s">
        <v>2562</v>
      </c>
      <c r="C48" t="s">
        <v>3215</v>
      </c>
      <c r="D48" t="s">
        <v>2880</v>
      </c>
    </row>
    <row r="49" spans="1:4" x14ac:dyDescent="0.25">
      <c r="A49" s="5">
        <v>48</v>
      </c>
      <c r="B49" t="s">
        <v>2563</v>
      </c>
      <c r="C49" t="s">
        <v>3216</v>
      </c>
      <c r="D49" t="s">
        <v>2881</v>
      </c>
    </row>
    <row r="50" spans="1:4" x14ac:dyDescent="0.25">
      <c r="A50" s="5">
        <v>49</v>
      </c>
      <c r="B50" t="s">
        <v>2564</v>
      </c>
      <c r="C50" t="s">
        <v>3217</v>
      </c>
      <c r="D50" t="s">
        <v>2882</v>
      </c>
    </row>
    <row r="51" spans="1:4" x14ac:dyDescent="0.25">
      <c r="A51" s="5">
        <v>50</v>
      </c>
      <c r="B51" t="s">
        <v>2565</v>
      </c>
      <c r="C51" t="s">
        <v>3218</v>
      </c>
      <c r="D51" t="s">
        <v>2883</v>
      </c>
    </row>
    <row r="52" spans="1:4" x14ac:dyDescent="0.25">
      <c r="A52" s="5">
        <v>51</v>
      </c>
      <c r="B52" t="s">
        <v>2566</v>
      </c>
      <c r="C52" t="s">
        <v>3219</v>
      </c>
      <c r="D52" t="s">
        <v>2884</v>
      </c>
    </row>
    <row r="53" spans="1:4" x14ac:dyDescent="0.25">
      <c r="A53" s="5">
        <v>52</v>
      </c>
      <c r="B53" t="s">
        <v>2567</v>
      </c>
      <c r="C53" t="s">
        <v>3220</v>
      </c>
      <c r="D53" t="s">
        <v>2885</v>
      </c>
    </row>
    <row r="54" spans="1:4" x14ac:dyDescent="0.25">
      <c r="A54" s="5">
        <v>53</v>
      </c>
      <c r="B54" t="s">
        <v>2568</v>
      </c>
      <c r="C54" t="s">
        <v>3221</v>
      </c>
      <c r="D54" t="s">
        <v>2886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2655</v>
      </c>
      <c r="C56" t="s">
        <v>3222</v>
      </c>
      <c r="D56" t="s">
        <v>2887</v>
      </c>
    </row>
    <row r="57" spans="1:4" x14ac:dyDescent="0.25">
      <c r="A57" s="5">
        <v>56</v>
      </c>
      <c r="B57" t="s">
        <v>2656</v>
      </c>
      <c r="C57" t="s">
        <v>3223</v>
      </c>
      <c r="D57" t="s">
        <v>2888</v>
      </c>
    </row>
    <row r="58" spans="1:4" x14ac:dyDescent="0.25">
      <c r="A58" s="5">
        <v>57</v>
      </c>
      <c r="B58" t="s">
        <v>2569</v>
      </c>
      <c r="C58" t="s">
        <v>3224</v>
      </c>
      <c r="D58" t="s">
        <v>2889</v>
      </c>
    </row>
    <row r="59" spans="1:4" x14ac:dyDescent="0.25">
      <c r="A59" s="5">
        <v>58</v>
      </c>
      <c r="B59" t="s">
        <v>2570</v>
      </c>
      <c r="C59" t="s">
        <v>3225</v>
      </c>
      <c r="D59" t="s">
        <v>2890</v>
      </c>
    </row>
    <row r="60" spans="1:4" x14ac:dyDescent="0.25">
      <c r="A60" s="5">
        <v>59</v>
      </c>
      <c r="B60" t="s">
        <v>2571</v>
      </c>
      <c r="C60" t="s">
        <v>3226</v>
      </c>
      <c r="D60" t="s">
        <v>2891</v>
      </c>
    </row>
    <row r="61" spans="1:4" x14ac:dyDescent="0.25">
      <c r="A61" s="5">
        <v>60</v>
      </c>
      <c r="B61" t="s">
        <v>2572</v>
      </c>
      <c r="C61" t="s">
        <v>3227</v>
      </c>
      <c r="D61" t="s">
        <v>2892</v>
      </c>
    </row>
    <row r="62" spans="1:4" x14ac:dyDescent="0.25">
      <c r="A62" s="5">
        <v>61</v>
      </c>
      <c r="B62" t="s">
        <v>2573</v>
      </c>
      <c r="C62" t="s">
        <v>3228</v>
      </c>
      <c r="D62" t="s">
        <v>2893</v>
      </c>
    </row>
    <row r="63" spans="1:4" x14ac:dyDescent="0.25">
      <c r="A63" s="5">
        <v>62</v>
      </c>
      <c r="B63" t="s">
        <v>2574</v>
      </c>
      <c r="C63" t="s">
        <v>3229</v>
      </c>
      <c r="D63" t="s">
        <v>2894</v>
      </c>
    </row>
    <row r="64" spans="1:4" x14ac:dyDescent="0.25">
      <c r="A64" s="5">
        <v>63</v>
      </c>
      <c r="B64" t="s">
        <v>3455</v>
      </c>
      <c r="C64" t="s">
        <v>3469</v>
      </c>
      <c r="D64" t="s">
        <v>3482</v>
      </c>
    </row>
    <row r="65" spans="1:4" x14ac:dyDescent="0.25">
      <c r="A65" s="5">
        <v>64</v>
      </c>
      <c r="B65" t="s">
        <v>2575</v>
      </c>
      <c r="C65" t="s">
        <v>3230</v>
      </c>
      <c r="D65" t="s">
        <v>2895</v>
      </c>
    </row>
    <row r="66" spans="1:4" x14ac:dyDescent="0.25">
      <c r="A66" s="5">
        <v>65</v>
      </c>
      <c r="B66" t="s">
        <v>2597</v>
      </c>
      <c r="C66" t="s">
        <v>3231</v>
      </c>
      <c r="D66" t="s">
        <v>2896</v>
      </c>
    </row>
    <row r="67" spans="1:4" x14ac:dyDescent="0.25">
      <c r="A67" s="5">
        <v>66</v>
      </c>
      <c r="B67" t="s">
        <v>2633</v>
      </c>
      <c r="C67" t="s">
        <v>3232</v>
      </c>
      <c r="D67" t="s">
        <v>2897</v>
      </c>
    </row>
    <row r="68" spans="1:4" x14ac:dyDescent="0.25">
      <c r="A68" s="5">
        <v>67</v>
      </c>
      <c r="B68" t="s">
        <v>2599</v>
      </c>
      <c r="C68" t="s">
        <v>3233</v>
      </c>
      <c r="D68" t="s">
        <v>2898</v>
      </c>
    </row>
    <row r="69" spans="1:4" x14ac:dyDescent="0.25">
      <c r="A69" s="5">
        <v>68</v>
      </c>
      <c r="B69" t="s">
        <v>2600</v>
      </c>
      <c r="C69" t="s">
        <v>3234</v>
      </c>
      <c r="D69" t="s">
        <v>2899</v>
      </c>
    </row>
    <row r="70" spans="1:4" x14ac:dyDescent="0.25">
      <c r="A70" s="5">
        <v>69</v>
      </c>
      <c r="B70" t="s">
        <v>2601</v>
      </c>
      <c r="C70" t="s">
        <v>3235</v>
      </c>
      <c r="D70" t="s">
        <v>2900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2602</v>
      </c>
      <c r="C72" t="s">
        <v>3236</v>
      </c>
      <c r="D72" t="s">
        <v>2901</v>
      </c>
    </row>
    <row r="73" spans="1:4" x14ac:dyDescent="0.25">
      <c r="A73" s="5">
        <v>72</v>
      </c>
      <c r="B73" t="s">
        <v>2603</v>
      </c>
      <c r="C73" t="s">
        <v>3237</v>
      </c>
      <c r="D73" t="s">
        <v>2902</v>
      </c>
    </row>
    <row r="74" spans="1:4" x14ac:dyDescent="0.25">
      <c r="A74" s="5">
        <v>73</v>
      </c>
      <c r="B74" t="s">
        <v>2604</v>
      </c>
      <c r="C74" t="s">
        <v>3238</v>
      </c>
      <c r="D74" t="s">
        <v>2903</v>
      </c>
    </row>
    <row r="75" spans="1:4" x14ac:dyDescent="0.25">
      <c r="A75" s="5">
        <v>74</v>
      </c>
      <c r="B75" t="s">
        <v>2605</v>
      </c>
      <c r="C75" t="s">
        <v>3239</v>
      </c>
      <c r="D75" t="s">
        <v>2904</v>
      </c>
    </row>
    <row r="76" spans="1:4" x14ac:dyDescent="0.25">
      <c r="A76" s="5">
        <v>75</v>
      </c>
      <c r="B76" t="s">
        <v>2606</v>
      </c>
      <c r="C76" t="s">
        <v>3240</v>
      </c>
      <c r="D76" t="s">
        <v>2905</v>
      </c>
    </row>
    <row r="77" spans="1:4" x14ac:dyDescent="0.25">
      <c r="A77" s="5">
        <v>76</v>
      </c>
      <c r="B77" t="s">
        <v>2607</v>
      </c>
      <c r="C77" t="s">
        <v>3241</v>
      </c>
      <c r="D77" t="s">
        <v>2906</v>
      </c>
    </row>
    <row r="78" spans="1:4" x14ac:dyDescent="0.25">
      <c r="A78" s="5">
        <v>77</v>
      </c>
      <c r="B78" t="s">
        <v>2608</v>
      </c>
      <c r="C78" t="s">
        <v>3242</v>
      </c>
      <c r="D78" t="s">
        <v>2907</v>
      </c>
    </row>
    <row r="79" spans="1:4" x14ac:dyDescent="0.25">
      <c r="A79" s="5">
        <v>78</v>
      </c>
      <c r="B79" t="s">
        <v>2609</v>
      </c>
      <c r="C79" t="s">
        <v>3243</v>
      </c>
      <c r="D79" t="s">
        <v>2908</v>
      </c>
    </row>
    <row r="80" spans="1:4" x14ac:dyDescent="0.25">
      <c r="A80" s="5">
        <v>79</v>
      </c>
      <c r="B80" t="s">
        <v>2533</v>
      </c>
      <c r="C80" t="s">
        <v>3244</v>
      </c>
      <c r="D80" t="s">
        <v>2909</v>
      </c>
    </row>
    <row r="81" spans="1:4" x14ac:dyDescent="0.25">
      <c r="A81" s="5">
        <v>80</v>
      </c>
      <c r="B81" t="s">
        <v>2534</v>
      </c>
      <c r="C81" t="s">
        <v>3245</v>
      </c>
      <c r="D81" t="s">
        <v>2910</v>
      </c>
    </row>
    <row r="82" spans="1:4" x14ac:dyDescent="0.25">
      <c r="A82" s="5">
        <v>81</v>
      </c>
      <c r="B82" t="s">
        <v>2535</v>
      </c>
      <c r="C82" t="s">
        <v>3246</v>
      </c>
      <c r="D82" t="s">
        <v>2911</v>
      </c>
    </row>
    <row r="83" spans="1:4" x14ac:dyDescent="0.25">
      <c r="A83" s="5">
        <v>82</v>
      </c>
      <c r="B83" t="s">
        <v>2658</v>
      </c>
      <c r="C83" t="s">
        <v>3247</v>
      </c>
      <c r="D83" t="s">
        <v>2912</v>
      </c>
    </row>
    <row r="84" spans="1:4" x14ac:dyDescent="0.25">
      <c r="A84" s="5">
        <v>83</v>
      </c>
      <c r="B84" t="s">
        <v>2659</v>
      </c>
      <c r="C84" t="s">
        <v>3248</v>
      </c>
      <c r="D84" t="s">
        <v>2913</v>
      </c>
    </row>
    <row r="85" spans="1:4" x14ac:dyDescent="0.25">
      <c r="A85" s="5">
        <v>84</v>
      </c>
      <c r="B85" t="s">
        <v>2660</v>
      </c>
      <c r="C85" t="s">
        <v>3249</v>
      </c>
      <c r="D85" t="s">
        <v>2914</v>
      </c>
    </row>
    <row r="86" spans="1:4" x14ac:dyDescent="0.25">
      <c r="A86" s="5">
        <v>85</v>
      </c>
      <c r="B86" t="s">
        <v>2610</v>
      </c>
      <c r="C86" t="s">
        <v>3250</v>
      </c>
      <c r="D86" t="s">
        <v>2915</v>
      </c>
    </row>
    <row r="87" spans="1:4" x14ac:dyDescent="0.25">
      <c r="A87" s="5">
        <v>86</v>
      </c>
      <c r="B87" t="s">
        <v>2686</v>
      </c>
      <c r="C87" t="s">
        <v>3251</v>
      </c>
      <c r="D87" t="s">
        <v>2916</v>
      </c>
    </row>
    <row r="88" spans="1:4" x14ac:dyDescent="0.25">
      <c r="A88" s="5">
        <v>87</v>
      </c>
      <c r="B88" t="s">
        <v>2717</v>
      </c>
      <c r="C88" t="s">
        <v>3252</v>
      </c>
      <c r="D88" t="s">
        <v>2917</v>
      </c>
    </row>
    <row r="89" spans="1:4" x14ac:dyDescent="0.25">
      <c r="A89" s="5">
        <v>88</v>
      </c>
      <c r="B89" t="s">
        <v>2718</v>
      </c>
      <c r="C89" t="s">
        <v>3253</v>
      </c>
      <c r="D89" t="s">
        <v>2918</v>
      </c>
    </row>
    <row r="90" spans="1:4" x14ac:dyDescent="0.25">
      <c r="A90" s="5">
        <v>89</v>
      </c>
      <c r="B90" t="s">
        <v>2719</v>
      </c>
      <c r="C90" t="s">
        <v>3254</v>
      </c>
      <c r="D90" t="s">
        <v>2919</v>
      </c>
    </row>
    <row r="91" spans="1:4" x14ac:dyDescent="0.25">
      <c r="A91" s="5">
        <v>90</v>
      </c>
      <c r="B91" t="s">
        <v>2720</v>
      </c>
      <c r="C91" t="s">
        <v>3255</v>
      </c>
      <c r="D91" t="s">
        <v>2920</v>
      </c>
    </row>
    <row r="92" spans="1:4" x14ac:dyDescent="0.25">
      <c r="A92" s="5">
        <v>91</v>
      </c>
      <c r="B92" t="s">
        <v>2721</v>
      </c>
      <c r="C92" t="s">
        <v>3256</v>
      </c>
      <c r="D92" t="s">
        <v>2921</v>
      </c>
    </row>
    <row r="93" spans="1:4" x14ac:dyDescent="0.25">
      <c r="A93" s="5">
        <v>92</v>
      </c>
      <c r="B93" t="s">
        <v>2722</v>
      </c>
      <c r="C93" t="s">
        <v>3257</v>
      </c>
      <c r="D93" t="s">
        <v>2922</v>
      </c>
    </row>
    <row r="94" spans="1:4" x14ac:dyDescent="0.25">
      <c r="A94" s="5">
        <v>93</v>
      </c>
      <c r="B94" t="s">
        <v>2723</v>
      </c>
      <c r="C94" t="s">
        <v>3258</v>
      </c>
      <c r="D94" t="s">
        <v>2923</v>
      </c>
    </row>
    <row r="95" spans="1:4" x14ac:dyDescent="0.25">
      <c r="A95" s="5">
        <v>94</v>
      </c>
      <c r="B95" t="s">
        <v>2724</v>
      </c>
      <c r="C95" t="s">
        <v>3259</v>
      </c>
      <c r="D95" t="s">
        <v>2924</v>
      </c>
    </row>
    <row r="96" spans="1:4" x14ac:dyDescent="0.25">
      <c r="A96" s="5">
        <v>95</v>
      </c>
      <c r="B96" t="s">
        <v>2725</v>
      </c>
      <c r="C96" t="s">
        <v>3260</v>
      </c>
      <c r="D96" t="s">
        <v>2925</v>
      </c>
    </row>
    <row r="97" spans="1:4" x14ac:dyDescent="0.25">
      <c r="A97" s="5">
        <v>96</v>
      </c>
      <c r="B97" t="s">
        <v>2726</v>
      </c>
      <c r="C97" t="s">
        <v>3261</v>
      </c>
      <c r="D97" t="s">
        <v>2926</v>
      </c>
    </row>
    <row r="98" spans="1:4" x14ac:dyDescent="0.25">
      <c r="A98" s="5">
        <v>97</v>
      </c>
      <c r="B98" t="s">
        <v>2727</v>
      </c>
      <c r="C98" t="s">
        <v>3262</v>
      </c>
      <c r="D98" t="s">
        <v>2927</v>
      </c>
    </row>
    <row r="99" spans="1:4" x14ac:dyDescent="0.25">
      <c r="A99" s="5">
        <v>98</v>
      </c>
      <c r="B99" t="s">
        <v>2621</v>
      </c>
      <c r="C99" t="s">
        <v>3263</v>
      </c>
      <c r="D99" t="s">
        <v>2928</v>
      </c>
    </row>
    <row r="100" spans="1:4" x14ac:dyDescent="0.25">
      <c r="A100" s="5">
        <v>99</v>
      </c>
      <c r="B100" t="s">
        <v>2681</v>
      </c>
      <c r="C100" t="s">
        <v>3264</v>
      </c>
      <c r="D100" t="s">
        <v>2929</v>
      </c>
    </row>
    <row r="101" spans="1:4" x14ac:dyDescent="0.25">
      <c r="A101" s="5">
        <v>100</v>
      </c>
      <c r="B101" t="s">
        <v>2680</v>
      </c>
      <c r="C101" t="s">
        <v>3265</v>
      </c>
      <c r="D101" t="s">
        <v>2930</v>
      </c>
    </row>
    <row r="102" spans="1:4" x14ac:dyDescent="0.25">
      <c r="A102" s="5">
        <v>101</v>
      </c>
      <c r="B102" t="s">
        <v>2679</v>
      </c>
      <c r="C102" t="s">
        <v>3266</v>
      </c>
      <c r="D102" t="s">
        <v>2931</v>
      </c>
    </row>
    <row r="103" spans="1:4" x14ac:dyDescent="0.25">
      <c r="A103" s="5">
        <v>102</v>
      </c>
      <c r="B103" t="s">
        <v>2678</v>
      </c>
      <c r="C103" t="s">
        <v>3267</v>
      </c>
      <c r="D103" t="s">
        <v>2932</v>
      </c>
    </row>
    <row r="104" spans="1:4" x14ac:dyDescent="0.25">
      <c r="A104" s="5">
        <v>103</v>
      </c>
      <c r="B104" t="s">
        <v>2677</v>
      </c>
      <c r="C104" t="s">
        <v>3268</v>
      </c>
      <c r="D104" t="s">
        <v>2933</v>
      </c>
    </row>
    <row r="105" spans="1:4" x14ac:dyDescent="0.25">
      <c r="A105" s="5">
        <v>104</v>
      </c>
      <c r="B105" t="s">
        <v>2661</v>
      </c>
      <c r="C105" t="s">
        <v>3269</v>
      </c>
      <c r="D105" t="s">
        <v>2934</v>
      </c>
    </row>
    <row r="106" spans="1:4" x14ac:dyDescent="0.25">
      <c r="A106" s="5">
        <v>105</v>
      </c>
      <c r="B106" t="s">
        <v>2676</v>
      </c>
      <c r="C106" t="s">
        <v>3270</v>
      </c>
      <c r="D106" t="s">
        <v>2935</v>
      </c>
    </row>
    <row r="107" spans="1:4" x14ac:dyDescent="0.25">
      <c r="A107" s="5">
        <v>106</v>
      </c>
      <c r="B107" t="s">
        <v>2675</v>
      </c>
      <c r="C107" t="s">
        <v>3271</v>
      </c>
      <c r="D107" t="s">
        <v>2936</v>
      </c>
    </row>
    <row r="108" spans="1:4" x14ac:dyDescent="0.25">
      <c r="A108" s="5">
        <v>107</v>
      </c>
      <c r="B108" t="s">
        <v>2674</v>
      </c>
      <c r="C108" t="s">
        <v>3272</v>
      </c>
      <c r="D108" t="s">
        <v>2937</v>
      </c>
    </row>
    <row r="109" spans="1:4" x14ac:dyDescent="0.25">
      <c r="A109" s="5">
        <v>108</v>
      </c>
      <c r="B109" t="s">
        <v>2629</v>
      </c>
      <c r="C109" t="s">
        <v>3273</v>
      </c>
      <c r="D109" t="s">
        <v>2938</v>
      </c>
    </row>
    <row r="110" spans="1:4" x14ac:dyDescent="0.25">
      <c r="A110" s="5">
        <v>109</v>
      </c>
      <c r="B110" t="s">
        <v>2728</v>
      </c>
      <c r="C110" t="s">
        <v>3274</v>
      </c>
      <c r="D110" t="s">
        <v>2939</v>
      </c>
    </row>
    <row r="111" spans="1:4" x14ac:dyDescent="0.25">
      <c r="A111" s="5">
        <v>110</v>
      </c>
      <c r="B111" t="s">
        <v>2729</v>
      </c>
      <c r="C111" t="s">
        <v>3275</v>
      </c>
      <c r="D111" t="s">
        <v>2940</v>
      </c>
    </row>
    <row r="112" spans="1:4" x14ac:dyDescent="0.25">
      <c r="A112" s="5">
        <v>111</v>
      </c>
      <c r="B112" t="s">
        <v>2730</v>
      </c>
      <c r="C112" t="s">
        <v>3276</v>
      </c>
      <c r="D112" t="s">
        <v>2941</v>
      </c>
    </row>
    <row r="113" spans="1:4" x14ac:dyDescent="0.25">
      <c r="A113" s="5">
        <v>112</v>
      </c>
      <c r="B113" t="s">
        <v>2731</v>
      </c>
      <c r="C113" t="s">
        <v>3277</v>
      </c>
      <c r="D113" t="s">
        <v>2942</v>
      </c>
    </row>
    <row r="114" spans="1:4" x14ac:dyDescent="0.25">
      <c r="A114" s="5">
        <v>113</v>
      </c>
      <c r="B114" t="s">
        <v>2732</v>
      </c>
      <c r="C114" t="s">
        <v>3278</v>
      </c>
      <c r="D114" t="s">
        <v>2943</v>
      </c>
    </row>
    <row r="115" spans="1:4" x14ac:dyDescent="0.25">
      <c r="A115" s="5">
        <v>114</v>
      </c>
      <c r="B115" t="s">
        <v>2733</v>
      </c>
      <c r="C115" t="s">
        <v>3279</v>
      </c>
      <c r="D115" t="s">
        <v>2944</v>
      </c>
    </row>
    <row r="116" spans="1:4" x14ac:dyDescent="0.25">
      <c r="A116" s="5">
        <v>115</v>
      </c>
      <c r="B116" t="s">
        <v>2734</v>
      </c>
      <c r="C116" t="s">
        <v>3280</v>
      </c>
      <c r="D116" t="s">
        <v>2945</v>
      </c>
    </row>
    <row r="117" spans="1:4" x14ac:dyDescent="0.25">
      <c r="A117" s="5">
        <v>116</v>
      </c>
      <c r="B117" t="s">
        <v>2735</v>
      </c>
      <c r="C117" t="s">
        <v>3281</v>
      </c>
      <c r="D117" t="s">
        <v>2946</v>
      </c>
    </row>
    <row r="118" spans="1:4" x14ac:dyDescent="0.25">
      <c r="A118" s="5">
        <v>117</v>
      </c>
      <c r="B118" t="s">
        <v>2736</v>
      </c>
      <c r="C118" t="s">
        <v>3282</v>
      </c>
      <c r="D118" t="s">
        <v>2947</v>
      </c>
    </row>
    <row r="119" spans="1:4" x14ac:dyDescent="0.25">
      <c r="A119" s="5">
        <v>118</v>
      </c>
      <c r="B119" t="s">
        <v>2737</v>
      </c>
      <c r="C119" t="s">
        <v>3283</v>
      </c>
      <c r="D119" t="s">
        <v>2948</v>
      </c>
    </row>
    <row r="120" spans="1:4" x14ac:dyDescent="0.25">
      <c r="A120" s="5">
        <v>119</v>
      </c>
      <c r="B120" t="s">
        <v>2738</v>
      </c>
      <c r="C120" t="s">
        <v>3284</v>
      </c>
      <c r="D120" t="s">
        <v>2949</v>
      </c>
    </row>
    <row r="121" spans="1:4" x14ac:dyDescent="0.25">
      <c r="A121" s="5">
        <v>120</v>
      </c>
      <c r="B121" t="s">
        <v>2739</v>
      </c>
      <c r="C121" t="s">
        <v>3285</v>
      </c>
      <c r="D121" t="s">
        <v>2950</v>
      </c>
    </row>
    <row r="122" spans="1:4" x14ac:dyDescent="0.25">
      <c r="A122" s="5">
        <v>121</v>
      </c>
      <c r="B122" t="s">
        <v>2637</v>
      </c>
      <c r="C122" t="s">
        <v>3286</v>
      </c>
      <c r="D122" t="s">
        <v>2951</v>
      </c>
    </row>
    <row r="123" spans="1:4" x14ac:dyDescent="0.25">
      <c r="A123" s="5">
        <v>122</v>
      </c>
      <c r="B123" t="s">
        <v>2638</v>
      </c>
      <c r="C123" t="s">
        <v>3287</v>
      </c>
      <c r="D123" t="s">
        <v>2952</v>
      </c>
    </row>
    <row r="124" spans="1:4" x14ac:dyDescent="0.25">
      <c r="A124" s="5">
        <v>123</v>
      </c>
      <c r="B124" t="s">
        <v>2614</v>
      </c>
      <c r="C124" t="s">
        <v>3288</v>
      </c>
      <c r="D124" t="s">
        <v>2953</v>
      </c>
    </row>
    <row r="125" spans="1:4" x14ac:dyDescent="0.25">
      <c r="A125" s="5">
        <v>124</v>
      </c>
      <c r="B125" t="s">
        <v>2627</v>
      </c>
      <c r="C125" t="s">
        <v>3289</v>
      </c>
      <c r="D125" t="s">
        <v>2954</v>
      </c>
    </row>
    <row r="126" spans="1:4" x14ac:dyDescent="0.25">
      <c r="A126" s="5">
        <v>125</v>
      </c>
      <c r="B126" t="s">
        <v>2789</v>
      </c>
      <c r="C126" t="s">
        <v>3290</v>
      </c>
      <c r="D126" t="s">
        <v>2955</v>
      </c>
    </row>
    <row r="127" spans="1:4" x14ac:dyDescent="0.25">
      <c r="A127" s="5">
        <v>126</v>
      </c>
      <c r="B127" t="s">
        <v>2790</v>
      </c>
      <c r="C127" t="s">
        <v>3291</v>
      </c>
      <c r="D127" t="s">
        <v>2956</v>
      </c>
    </row>
    <row r="128" spans="1:4" x14ac:dyDescent="0.25">
      <c r="A128" s="5">
        <v>127</v>
      </c>
      <c r="B128" t="s">
        <v>2628</v>
      </c>
      <c r="C128" t="s">
        <v>3292</v>
      </c>
      <c r="D128" t="s">
        <v>2957</v>
      </c>
    </row>
    <row r="129" spans="1:4" x14ac:dyDescent="0.25">
      <c r="A129" s="5">
        <v>128</v>
      </c>
      <c r="B129" t="s">
        <v>2791</v>
      </c>
      <c r="C129" t="s">
        <v>3293</v>
      </c>
      <c r="D129" t="s">
        <v>2958</v>
      </c>
    </row>
    <row r="130" spans="1:4" x14ac:dyDescent="0.25">
      <c r="A130" s="5">
        <v>129</v>
      </c>
      <c r="B130" t="s">
        <v>2792</v>
      </c>
      <c r="C130" t="s">
        <v>3294</v>
      </c>
      <c r="D130" t="s">
        <v>2959</v>
      </c>
    </row>
    <row r="131" spans="1:4" x14ac:dyDescent="0.25">
      <c r="A131" s="5">
        <v>130</v>
      </c>
      <c r="B131" t="s">
        <v>2793</v>
      </c>
      <c r="C131" t="s">
        <v>3295</v>
      </c>
      <c r="D131" t="s">
        <v>2960</v>
      </c>
    </row>
    <row r="132" spans="1:4" x14ac:dyDescent="0.25">
      <c r="A132" s="5">
        <v>131</v>
      </c>
      <c r="B132" t="s">
        <v>2794</v>
      </c>
      <c r="C132" t="s">
        <v>3296</v>
      </c>
      <c r="D132" t="s">
        <v>2961</v>
      </c>
    </row>
    <row r="133" spans="1:4" x14ac:dyDescent="0.25">
      <c r="A133" s="5">
        <v>132</v>
      </c>
      <c r="B133" t="s">
        <v>2795</v>
      </c>
      <c r="C133" t="s">
        <v>3297</v>
      </c>
      <c r="D133" t="s">
        <v>2962</v>
      </c>
    </row>
    <row r="134" spans="1:4" x14ac:dyDescent="0.25">
      <c r="A134" s="5">
        <v>133</v>
      </c>
      <c r="B134" t="s">
        <v>2796</v>
      </c>
      <c r="C134" t="s">
        <v>3298</v>
      </c>
      <c r="D134" t="s">
        <v>2963</v>
      </c>
    </row>
    <row r="135" spans="1:4" x14ac:dyDescent="0.25">
      <c r="A135" s="5">
        <v>134</v>
      </c>
      <c r="B135" t="s">
        <v>2797</v>
      </c>
      <c r="C135" t="s">
        <v>3299</v>
      </c>
      <c r="D135" t="s">
        <v>2964</v>
      </c>
    </row>
    <row r="136" spans="1:4" x14ac:dyDescent="0.25">
      <c r="A136" s="5">
        <v>135</v>
      </c>
      <c r="B136" t="s">
        <v>2798</v>
      </c>
      <c r="C136" t="s">
        <v>3300</v>
      </c>
      <c r="D136" t="s">
        <v>2965</v>
      </c>
    </row>
    <row r="137" spans="1:4" x14ac:dyDescent="0.25">
      <c r="A137" s="5">
        <v>136</v>
      </c>
      <c r="B137" t="s">
        <v>2799</v>
      </c>
      <c r="C137" t="s">
        <v>3301</v>
      </c>
      <c r="D137" t="s">
        <v>2966</v>
      </c>
    </row>
    <row r="138" spans="1:4" x14ac:dyDescent="0.25">
      <c r="A138" s="5">
        <v>137</v>
      </c>
      <c r="B138" t="s">
        <v>2581</v>
      </c>
      <c r="C138" t="s">
        <v>3302</v>
      </c>
      <c r="D138" t="s">
        <v>2967</v>
      </c>
    </row>
    <row r="139" spans="1:4" x14ac:dyDescent="0.25">
      <c r="A139" s="5">
        <v>138</v>
      </c>
      <c r="B139" t="s">
        <v>2582</v>
      </c>
      <c r="C139" t="s">
        <v>3303</v>
      </c>
      <c r="D139" t="s">
        <v>2968</v>
      </c>
    </row>
    <row r="140" spans="1:4" x14ac:dyDescent="0.25">
      <c r="A140" s="5">
        <v>139</v>
      </c>
      <c r="B140" t="s">
        <v>2800</v>
      </c>
      <c r="C140" t="s">
        <v>3304</v>
      </c>
      <c r="D140" t="s">
        <v>2969</v>
      </c>
    </row>
    <row r="141" spans="1:4" x14ac:dyDescent="0.25">
      <c r="A141" s="5">
        <v>140</v>
      </c>
      <c r="B141" t="s">
        <v>2801</v>
      </c>
      <c r="C141" t="s">
        <v>3305</v>
      </c>
      <c r="D141" t="s">
        <v>2970</v>
      </c>
    </row>
    <row r="142" spans="1:4" x14ac:dyDescent="0.25">
      <c r="A142" s="5">
        <v>141</v>
      </c>
      <c r="B142" t="s">
        <v>2740</v>
      </c>
      <c r="C142" t="s">
        <v>3306</v>
      </c>
      <c r="D142" t="s">
        <v>2971</v>
      </c>
    </row>
    <row r="143" spans="1:4" x14ac:dyDescent="0.25">
      <c r="A143" s="5">
        <v>142</v>
      </c>
      <c r="B143" t="s">
        <v>2741</v>
      </c>
      <c r="C143" t="s">
        <v>3307</v>
      </c>
      <c r="D143" t="s">
        <v>2972</v>
      </c>
    </row>
    <row r="144" spans="1:4" x14ac:dyDescent="0.25">
      <c r="A144" s="5">
        <v>143</v>
      </c>
      <c r="B144" t="s">
        <v>2664</v>
      </c>
      <c r="C144" t="s">
        <v>3308</v>
      </c>
      <c r="D144" t="s">
        <v>2973</v>
      </c>
    </row>
    <row r="145" spans="1:4" x14ac:dyDescent="0.25">
      <c r="A145" s="5">
        <v>144</v>
      </c>
      <c r="B145" t="s">
        <v>2742</v>
      </c>
      <c r="C145" t="s">
        <v>3309</v>
      </c>
      <c r="D145" t="s">
        <v>2974</v>
      </c>
    </row>
    <row r="146" spans="1:4" x14ac:dyDescent="0.25">
      <c r="A146" s="5">
        <v>145</v>
      </c>
      <c r="B146" t="s">
        <v>2802</v>
      </c>
      <c r="C146" t="s">
        <v>3310</v>
      </c>
      <c r="D146" t="s">
        <v>2975</v>
      </c>
    </row>
    <row r="147" spans="1:4" x14ac:dyDescent="0.25">
      <c r="A147" s="5">
        <v>146</v>
      </c>
      <c r="B147" t="s">
        <v>2803</v>
      </c>
      <c r="C147" t="s">
        <v>3311</v>
      </c>
      <c r="D147" t="s">
        <v>2976</v>
      </c>
    </row>
    <row r="148" spans="1:4" x14ac:dyDescent="0.25">
      <c r="A148" s="5">
        <v>147</v>
      </c>
      <c r="B148" t="s">
        <v>2665</v>
      </c>
      <c r="C148" t="s">
        <v>3312</v>
      </c>
      <c r="D148" t="s">
        <v>2977</v>
      </c>
    </row>
    <row r="149" spans="1:4" x14ac:dyDescent="0.25">
      <c r="A149" s="5">
        <v>148</v>
      </c>
      <c r="B149" t="s">
        <v>2666</v>
      </c>
      <c r="C149" t="s">
        <v>3313</v>
      </c>
      <c r="D149" t="s">
        <v>2978</v>
      </c>
    </row>
    <row r="150" spans="1:4" x14ac:dyDescent="0.25">
      <c r="A150" s="5">
        <v>149</v>
      </c>
      <c r="B150" t="s">
        <v>2667</v>
      </c>
      <c r="C150" t="s">
        <v>3314</v>
      </c>
      <c r="D150" t="s">
        <v>2979</v>
      </c>
    </row>
    <row r="151" spans="1:4" x14ac:dyDescent="0.25">
      <c r="A151" s="5">
        <v>150</v>
      </c>
      <c r="B151" t="s">
        <v>2668</v>
      </c>
      <c r="C151" t="s">
        <v>3315</v>
      </c>
      <c r="D151" t="s">
        <v>2980</v>
      </c>
    </row>
    <row r="152" spans="1:4" x14ac:dyDescent="0.25">
      <c r="A152" s="5">
        <v>151</v>
      </c>
      <c r="B152" t="s">
        <v>2669</v>
      </c>
      <c r="C152" t="s">
        <v>3316</v>
      </c>
      <c r="D152" t="s">
        <v>2981</v>
      </c>
    </row>
    <row r="153" spans="1:4" x14ac:dyDescent="0.25">
      <c r="A153" s="5">
        <v>152</v>
      </c>
      <c r="B153" t="s">
        <v>2670</v>
      </c>
      <c r="C153" t="s">
        <v>3317</v>
      </c>
      <c r="D153" t="s">
        <v>2982</v>
      </c>
    </row>
    <row r="154" spans="1:4" x14ac:dyDescent="0.25">
      <c r="A154" s="5">
        <v>153</v>
      </c>
      <c r="B154" t="s">
        <v>2671</v>
      </c>
      <c r="C154" t="s">
        <v>3318</v>
      </c>
      <c r="D154" t="s">
        <v>2983</v>
      </c>
    </row>
    <row r="155" spans="1:4" x14ac:dyDescent="0.25">
      <c r="A155" s="5">
        <v>154</v>
      </c>
      <c r="B155" t="s">
        <v>2672</v>
      </c>
      <c r="C155" t="s">
        <v>3319</v>
      </c>
      <c r="D155" t="s">
        <v>2984</v>
      </c>
    </row>
    <row r="156" spans="1:4" x14ac:dyDescent="0.25">
      <c r="A156" s="5">
        <v>155</v>
      </c>
      <c r="B156" t="s">
        <v>2584</v>
      </c>
      <c r="C156" t="s">
        <v>3320</v>
      </c>
      <c r="D156" t="s">
        <v>2985</v>
      </c>
    </row>
    <row r="157" spans="1:4" x14ac:dyDescent="0.25">
      <c r="A157" s="5">
        <v>156</v>
      </c>
      <c r="B157" t="s">
        <v>2743</v>
      </c>
      <c r="C157" t="s">
        <v>3321</v>
      </c>
      <c r="D157" t="s">
        <v>2986</v>
      </c>
    </row>
    <row r="158" spans="1:4" x14ac:dyDescent="0.25">
      <c r="A158" s="5">
        <v>157</v>
      </c>
      <c r="B158" t="s">
        <v>2744</v>
      </c>
      <c r="C158" t="s">
        <v>3322</v>
      </c>
      <c r="D158" t="s">
        <v>2987</v>
      </c>
    </row>
    <row r="159" spans="1:4" x14ac:dyDescent="0.25">
      <c r="A159" s="5">
        <v>158</v>
      </c>
      <c r="B159" t="s">
        <v>2745</v>
      </c>
      <c r="C159" t="s">
        <v>3323</v>
      </c>
      <c r="D159" t="s">
        <v>2988</v>
      </c>
    </row>
    <row r="160" spans="1:4" x14ac:dyDescent="0.25">
      <c r="A160" s="5">
        <v>159</v>
      </c>
      <c r="B160" t="s">
        <v>2746</v>
      </c>
      <c r="C160" t="s">
        <v>3324</v>
      </c>
      <c r="D160" t="s">
        <v>2989</v>
      </c>
    </row>
    <row r="161" spans="1:4" x14ac:dyDescent="0.25">
      <c r="A161" s="5">
        <v>160</v>
      </c>
      <c r="B161" t="s">
        <v>2747</v>
      </c>
      <c r="C161" t="s">
        <v>3325</v>
      </c>
      <c r="D161" t="s">
        <v>2990</v>
      </c>
    </row>
    <row r="162" spans="1:4" x14ac:dyDescent="0.25">
      <c r="A162" s="5">
        <v>161</v>
      </c>
      <c r="B162" t="s">
        <v>2748</v>
      </c>
      <c r="C162" t="s">
        <v>3326</v>
      </c>
      <c r="D162" t="s">
        <v>2991</v>
      </c>
    </row>
    <row r="163" spans="1:4" x14ac:dyDescent="0.25">
      <c r="A163" s="5">
        <v>162</v>
      </c>
      <c r="B163" t="s">
        <v>2749</v>
      </c>
      <c r="C163" t="s">
        <v>3327</v>
      </c>
      <c r="D163" t="s">
        <v>2992</v>
      </c>
    </row>
    <row r="164" spans="1:4" x14ac:dyDescent="0.25">
      <c r="A164" s="5">
        <v>163</v>
      </c>
      <c r="B164" t="s">
        <v>2750</v>
      </c>
      <c r="C164" t="s">
        <v>3328</v>
      </c>
      <c r="D164" t="s">
        <v>2993</v>
      </c>
    </row>
    <row r="165" spans="1:4" x14ac:dyDescent="0.25">
      <c r="A165" s="5">
        <v>164</v>
      </c>
      <c r="B165" t="s">
        <v>2751</v>
      </c>
      <c r="C165" t="s">
        <v>3329</v>
      </c>
      <c r="D165" t="s">
        <v>2994</v>
      </c>
    </row>
    <row r="166" spans="1:4" x14ac:dyDescent="0.25">
      <c r="A166" s="5">
        <v>165</v>
      </c>
      <c r="B166" t="s">
        <v>2752</v>
      </c>
      <c r="C166" t="s">
        <v>3330</v>
      </c>
      <c r="D166" t="s">
        <v>2995</v>
      </c>
    </row>
    <row r="167" spans="1:4" x14ac:dyDescent="0.25">
      <c r="A167" s="5">
        <v>166</v>
      </c>
      <c r="B167" t="s">
        <v>2753</v>
      </c>
      <c r="C167" t="s">
        <v>3331</v>
      </c>
      <c r="D167" t="s">
        <v>2996</v>
      </c>
    </row>
    <row r="168" spans="1:4" x14ac:dyDescent="0.25">
      <c r="A168" s="5">
        <v>167</v>
      </c>
      <c r="B168" t="s">
        <v>2754</v>
      </c>
      <c r="C168" t="s">
        <v>3332</v>
      </c>
      <c r="D168" t="s">
        <v>2997</v>
      </c>
    </row>
    <row r="169" spans="1:4" x14ac:dyDescent="0.25">
      <c r="A169" s="5">
        <v>168</v>
      </c>
      <c r="B169" t="s">
        <v>2755</v>
      </c>
      <c r="C169" t="s">
        <v>3333</v>
      </c>
      <c r="D169" t="s">
        <v>2998</v>
      </c>
    </row>
    <row r="170" spans="1:4" x14ac:dyDescent="0.25">
      <c r="A170" s="5">
        <v>169</v>
      </c>
      <c r="B170" t="s">
        <v>2756</v>
      </c>
      <c r="C170" t="s">
        <v>3334</v>
      </c>
      <c r="D170" t="s">
        <v>2999</v>
      </c>
    </row>
    <row r="171" spans="1:4" x14ac:dyDescent="0.25">
      <c r="A171" s="5">
        <v>170</v>
      </c>
      <c r="B171" t="s">
        <v>4074</v>
      </c>
      <c r="C171" t="s">
        <v>4096</v>
      </c>
      <c r="D171" t="s">
        <v>4044</v>
      </c>
    </row>
    <row r="172" spans="1:4" x14ac:dyDescent="0.25">
      <c r="A172" s="5">
        <v>171</v>
      </c>
      <c r="B172" t="s">
        <v>2588</v>
      </c>
      <c r="C172" t="s">
        <v>3335</v>
      </c>
      <c r="D172" t="s">
        <v>3000</v>
      </c>
    </row>
    <row r="173" spans="1:4" x14ac:dyDescent="0.25">
      <c r="A173" s="5">
        <v>172</v>
      </c>
      <c r="B173" t="s">
        <v>2804</v>
      </c>
      <c r="C173" t="s">
        <v>3336</v>
      </c>
      <c r="D173" t="s">
        <v>3001</v>
      </c>
    </row>
    <row r="174" spans="1:4" x14ac:dyDescent="0.25">
      <c r="A174" s="5">
        <v>173</v>
      </c>
      <c r="B174" t="s">
        <v>2805</v>
      </c>
      <c r="C174" t="s">
        <v>3337</v>
      </c>
      <c r="D174" t="s">
        <v>3002</v>
      </c>
    </row>
    <row r="175" spans="1:4" x14ac:dyDescent="0.25">
      <c r="A175" s="5">
        <v>174</v>
      </c>
      <c r="B175" t="s">
        <v>2589</v>
      </c>
      <c r="C175" t="s">
        <v>3338</v>
      </c>
      <c r="D175" t="s">
        <v>3003</v>
      </c>
    </row>
    <row r="176" spans="1:4" x14ac:dyDescent="0.25">
      <c r="A176" s="5">
        <v>175</v>
      </c>
      <c r="B176" t="s">
        <v>2590</v>
      </c>
      <c r="C176" t="s">
        <v>3339</v>
      </c>
      <c r="D176" t="s">
        <v>3004</v>
      </c>
    </row>
    <row r="177" spans="1:4" x14ac:dyDescent="0.25">
      <c r="A177" s="5">
        <v>176</v>
      </c>
      <c r="B177" t="s">
        <v>2591</v>
      </c>
      <c r="C177" t="s">
        <v>3340</v>
      </c>
      <c r="D177" t="s">
        <v>3005</v>
      </c>
    </row>
    <row r="178" spans="1:4" x14ac:dyDescent="0.25">
      <c r="A178" s="5">
        <v>177</v>
      </c>
      <c r="B178" t="s">
        <v>2636</v>
      </c>
      <c r="C178" t="s">
        <v>3341</v>
      </c>
      <c r="D178" t="s">
        <v>3006</v>
      </c>
    </row>
    <row r="179" spans="1:4" x14ac:dyDescent="0.25">
      <c r="A179" s="5">
        <v>178</v>
      </c>
      <c r="B179" t="s">
        <v>2592</v>
      </c>
      <c r="C179" t="s">
        <v>3342</v>
      </c>
      <c r="D179" t="s">
        <v>3007</v>
      </c>
    </row>
    <row r="180" spans="1:4" x14ac:dyDescent="0.25">
      <c r="A180" s="5">
        <v>179</v>
      </c>
      <c r="B180" t="s">
        <v>2593</v>
      </c>
      <c r="C180" t="s">
        <v>3343</v>
      </c>
      <c r="D180" t="s">
        <v>3008</v>
      </c>
    </row>
    <row r="181" spans="1:4" x14ac:dyDescent="0.25">
      <c r="A181" s="5">
        <v>180</v>
      </c>
      <c r="B181" t="s">
        <v>2634</v>
      </c>
      <c r="C181" t="s">
        <v>3344</v>
      </c>
      <c r="D181" t="s">
        <v>3009</v>
      </c>
    </row>
    <row r="182" spans="1:4" x14ac:dyDescent="0.25">
      <c r="A182" s="5">
        <v>181</v>
      </c>
      <c r="B182" t="s">
        <v>4075</v>
      </c>
      <c r="C182" t="s">
        <v>4097</v>
      </c>
      <c r="D182" t="s">
        <v>4045</v>
      </c>
    </row>
    <row r="183" spans="1:4" x14ac:dyDescent="0.25">
      <c r="A183" s="5">
        <v>182</v>
      </c>
      <c r="B183" t="s">
        <v>4076</v>
      </c>
      <c r="C183" t="s">
        <v>4098</v>
      </c>
      <c r="D183" t="s">
        <v>4046</v>
      </c>
    </row>
    <row r="184" spans="1:4" x14ac:dyDescent="0.25">
      <c r="A184" s="5">
        <v>183</v>
      </c>
      <c r="B184" t="s">
        <v>4077</v>
      </c>
      <c r="C184" t="s">
        <v>4099</v>
      </c>
      <c r="D184" t="s">
        <v>4047</v>
      </c>
    </row>
    <row r="185" spans="1:4" x14ac:dyDescent="0.25">
      <c r="A185" s="5">
        <v>184</v>
      </c>
      <c r="B185" t="s">
        <v>2806</v>
      </c>
      <c r="C185" t="s">
        <v>3345</v>
      </c>
      <c r="D185" t="s">
        <v>3010</v>
      </c>
    </row>
    <row r="186" spans="1:4" x14ac:dyDescent="0.25">
      <c r="A186" s="5">
        <v>185</v>
      </c>
      <c r="B186" t="s">
        <v>2757</v>
      </c>
      <c r="C186" t="s">
        <v>3346</v>
      </c>
      <c r="D186" t="s">
        <v>3011</v>
      </c>
    </row>
    <row r="187" spans="1:4" x14ac:dyDescent="0.25">
      <c r="A187" s="5">
        <v>186</v>
      </c>
      <c r="B187" t="s">
        <v>3456</v>
      </c>
      <c r="C187" t="s">
        <v>3470</v>
      </c>
      <c r="D187" t="s">
        <v>3483</v>
      </c>
    </row>
    <row r="188" spans="1:4" x14ac:dyDescent="0.25">
      <c r="A188" s="5">
        <v>187</v>
      </c>
      <c r="B188" t="s">
        <v>2758</v>
      </c>
      <c r="C188" t="s">
        <v>3347</v>
      </c>
      <c r="D188" t="s">
        <v>3012</v>
      </c>
    </row>
    <row r="189" spans="1:4" x14ac:dyDescent="0.25">
      <c r="A189" s="5">
        <v>188</v>
      </c>
      <c r="B189" t="s">
        <v>2683</v>
      </c>
      <c r="C189" t="s">
        <v>3348</v>
      </c>
      <c r="D189" t="s">
        <v>3013</v>
      </c>
    </row>
    <row r="190" spans="1:4" x14ac:dyDescent="0.25">
      <c r="A190" s="5">
        <v>189</v>
      </c>
      <c r="B190" t="s">
        <v>2684</v>
      </c>
      <c r="C190" t="s">
        <v>3349</v>
      </c>
      <c r="D190" t="s">
        <v>3014</v>
      </c>
    </row>
    <row r="191" spans="1:4" x14ac:dyDescent="0.25">
      <c r="A191" s="5">
        <v>190</v>
      </c>
      <c r="B191" t="s">
        <v>2685</v>
      </c>
      <c r="C191" t="s">
        <v>3350</v>
      </c>
      <c r="D191" t="s">
        <v>3015</v>
      </c>
    </row>
    <row r="192" spans="1:4" x14ac:dyDescent="0.25">
      <c r="A192" s="5">
        <v>191</v>
      </c>
      <c r="B192" t="s">
        <v>2759</v>
      </c>
      <c r="C192" t="s">
        <v>3351</v>
      </c>
      <c r="D192" t="s">
        <v>3016</v>
      </c>
    </row>
    <row r="193" spans="1:4" x14ac:dyDescent="0.25">
      <c r="A193" s="5">
        <v>192</v>
      </c>
      <c r="B193" t="s">
        <v>2596</v>
      </c>
      <c r="C193" t="s">
        <v>3352</v>
      </c>
      <c r="D193" t="s">
        <v>3017</v>
      </c>
    </row>
    <row r="194" spans="1:4" x14ac:dyDescent="0.25">
      <c r="A194" s="5">
        <v>193</v>
      </c>
      <c r="B194" t="s">
        <v>2613</v>
      </c>
      <c r="C194" t="s">
        <v>3353</v>
      </c>
      <c r="D194" t="s">
        <v>3018</v>
      </c>
    </row>
    <row r="195" spans="1:4" x14ac:dyDescent="0.25">
      <c r="A195" s="5">
        <v>194</v>
      </c>
      <c r="B195" t="s">
        <v>2598</v>
      </c>
      <c r="C195" t="s">
        <v>3354</v>
      </c>
      <c r="D195" t="s">
        <v>3019</v>
      </c>
    </row>
    <row r="196" spans="1:4" x14ac:dyDescent="0.25">
      <c r="A196" s="5">
        <v>195</v>
      </c>
      <c r="B196" t="s">
        <v>2760</v>
      </c>
      <c r="C196" t="s">
        <v>3355</v>
      </c>
      <c r="D196" t="s">
        <v>3020</v>
      </c>
    </row>
    <row r="197" spans="1:4" x14ac:dyDescent="0.25">
      <c r="A197" s="5">
        <v>196</v>
      </c>
      <c r="B197" t="s">
        <v>2615</v>
      </c>
      <c r="C197" t="s">
        <v>3356</v>
      </c>
      <c r="D197" t="s">
        <v>3021</v>
      </c>
    </row>
    <row r="198" spans="1:4" x14ac:dyDescent="0.25">
      <c r="A198" s="5">
        <v>197</v>
      </c>
      <c r="B198" t="s">
        <v>2687</v>
      </c>
      <c r="C198" t="s">
        <v>3357</v>
      </c>
      <c r="D198" t="s">
        <v>3022</v>
      </c>
    </row>
    <row r="199" spans="1:4" x14ac:dyDescent="0.25">
      <c r="A199" s="5">
        <v>198</v>
      </c>
      <c r="B199" t="s">
        <v>2530</v>
      </c>
      <c r="C199" t="s">
        <v>3358</v>
      </c>
      <c r="D199" t="s">
        <v>3023</v>
      </c>
    </row>
    <row r="200" spans="1:4" x14ac:dyDescent="0.25">
      <c r="A200" s="5">
        <v>199</v>
      </c>
      <c r="B200" t="s">
        <v>4078</v>
      </c>
      <c r="C200" t="s">
        <v>4100</v>
      </c>
      <c r="D200" t="s">
        <v>4048</v>
      </c>
    </row>
    <row r="201" spans="1:4" x14ac:dyDescent="0.25">
      <c r="A201" s="5">
        <v>200</v>
      </c>
      <c r="B201" t="s">
        <v>4079</v>
      </c>
      <c r="C201" t="s">
        <v>4101</v>
      </c>
      <c r="D201" t="s">
        <v>4049</v>
      </c>
    </row>
    <row r="202" spans="1:4" x14ac:dyDescent="0.25">
      <c r="A202" s="5">
        <v>201</v>
      </c>
      <c r="B202" t="s">
        <v>4080</v>
      </c>
      <c r="C202" t="s">
        <v>4102</v>
      </c>
      <c r="D202" t="s">
        <v>4050</v>
      </c>
    </row>
    <row r="203" spans="1:4" x14ac:dyDescent="0.25">
      <c r="A203" s="5">
        <v>202</v>
      </c>
      <c r="B203" t="s">
        <v>4081</v>
      </c>
      <c r="C203" t="s">
        <v>4103</v>
      </c>
      <c r="D203" t="s">
        <v>4051</v>
      </c>
    </row>
    <row r="204" spans="1:4" x14ac:dyDescent="0.25">
      <c r="A204" s="5">
        <v>203</v>
      </c>
      <c r="B204" t="s">
        <v>4082</v>
      </c>
      <c r="C204" t="s">
        <v>4104</v>
      </c>
      <c r="D204" t="s">
        <v>4052</v>
      </c>
    </row>
    <row r="205" spans="1:4" x14ac:dyDescent="0.25">
      <c r="A205" s="5">
        <v>204</v>
      </c>
      <c r="B205" t="s">
        <v>3457</v>
      </c>
      <c r="C205" t="s">
        <v>3471</v>
      </c>
      <c r="D205" t="s">
        <v>3484</v>
      </c>
    </row>
    <row r="206" spans="1:4" x14ac:dyDescent="0.25">
      <c r="A206" s="5">
        <v>205</v>
      </c>
      <c r="B206" t="s">
        <v>2532</v>
      </c>
      <c r="C206" t="s">
        <v>3359</v>
      </c>
      <c r="D206" t="s">
        <v>3024</v>
      </c>
    </row>
    <row r="207" spans="1:4" x14ac:dyDescent="0.25">
      <c r="A207" s="5">
        <v>206</v>
      </c>
      <c r="B207" t="s">
        <v>3458</v>
      </c>
      <c r="C207" t="s">
        <v>3472</v>
      </c>
      <c r="D207" t="s">
        <v>3485</v>
      </c>
    </row>
    <row r="208" spans="1:4" x14ac:dyDescent="0.25">
      <c r="A208" s="5">
        <v>207</v>
      </c>
      <c r="B208" t="s">
        <v>2761</v>
      </c>
      <c r="C208" t="s">
        <v>3360</v>
      </c>
      <c r="D208" t="s">
        <v>3025</v>
      </c>
    </row>
    <row r="209" spans="1:4" x14ac:dyDescent="0.25">
      <c r="A209" s="5">
        <v>208</v>
      </c>
      <c r="B209" t="s">
        <v>2690</v>
      </c>
      <c r="C209" t="s">
        <v>3361</v>
      </c>
      <c r="D209" t="s">
        <v>3026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3027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3027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3027</v>
      </c>
    </row>
    <row r="214" spans="1:4" x14ac:dyDescent="0.25">
      <c r="A214" s="5">
        <v>213</v>
      </c>
      <c r="B214" t="s">
        <v>2762</v>
      </c>
      <c r="C214" t="s">
        <v>3362</v>
      </c>
      <c r="D214" t="s">
        <v>3028</v>
      </c>
    </row>
    <row r="215" spans="1:4" x14ac:dyDescent="0.25">
      <c r="A215" s="5">
        <v>214</v>
      </c>
      <c r="B215" t="s">
        <v>2763</v>
      </c>
      <c r="C215" t="s">
        <v>3363</v>
      </c>
      <c r="D215" t="s">
        <v>3029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3598</v>
      </c>
    </row>
    <row r="217" spans="1:4" x14ac:dyDescent="0.25">
      <c r="A217" s="5">
        <v>216</v>
      </c>
      <c r="B217" t="s">
        <v>2611</v>
      </c>
      <c r="C217" t="s">
        <v>3364</v>
      </c>
      <c r="D217" t="s">
        <v>3030</v>
      </c>
    </row>
    <row r="218" spans="1:4" x14ac:dyDescent="0.25">
      <c r="A218" s="5">
        <v>217</v>
      </c>
      <c r="B218" t="s">
        <v>2691</v>
      </c>
      <c r="C218" t="s">
        <v>3365</v>
      </c>
      <c r="D218" t="s">
        <v>3031</v>
      </c>
    </row>
    <row r="219" spans="1:4" x14ac:dyDescent="0.25">
      <c r="A219" s="5">
        <v>218</v>
      </c>
      <c r="B219" t="s">
        <v>2692</v>
      </c>
      <c r="C219" t="s">
        <v>3366</v>
      </c>
      <c r="D219" t="s">
        <v>3032</v>
      </c>
    </row>
    <row r="220" spans="1:4" x14ac:dyDescent="0.25">
      <c r="A220" s="5">
        <v>219</v>
      </c>
      <c r="B220" t="s">
        <v>2693</v>
      </c>
      <c r="C220" t="s">
        <v>3367</v>
      </c>
      <c r="D220" t="s">
        <v>3033</v>
      </c>
    </row>
    <row r="221" spans="1:4" x14ac:dyDescent="0.25">
      <c r="A221" s="5">
        <v>220</v>
      </c>
      <c r="B221" t="s">
        <v>2694</v>
      </c>
      <c r="C221" t="s">
        <v>3368</v>
      </c>
      <c r="D221" t="s">
        <v>3034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3555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2696</v>
      </c>
      <c r="C226" t="s">
        <v>3369</v>
      </c>
      <c r="D226" t="s">
        <v>3035</v>
      </c>
    </row>
    <row r="227" spans="1:4" x14ac:dyDescent="0.25">
      <c r="A227" s="5">
        <v>226</v>
      </c>
      <c r="B227" t="s">
        <v>2697</v>
      </c>
      <c r="C227" t="s">
        <v>3370</v>
      </c>
      <c r="D227" t="s">
        <v>3036</v>
      </c>
    </row>
    <row r="228" spans="1:4" x14ac:dyDescent="0.25">
      <c r="A228" s="5">
        <v>227</v>
      </c>
      <c r="B228" t="s">
        <v>2698</v>
      </c>
      <c r="C228" t="s">
        <v>3371</v>
      </c>
      <c r="D228" t="s">
        <v>3037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2700</v>
      </c>
      <c r="C230" t="s">
        <v>3372</v>
      </c>
      <c r="D230" t="s">
        <v>3038</v>
      </c>
    </row>
    <row r="231" spans="1:4" x14ac:dyDescent="0.25">
      <c r="A231" s="5">
        <v>230</v>
      </c>
      <c r="B231" t="s">
        <v>4083</v>
      </c>
      <c r="C231" t="s">
        <v>4105</v>
      </c>
      <c r="D231" t="s">
        <v>4053</v>
      </c>
    </row>
    <row r="232" spans="1:4" x14ac:dyDescent="0.25">
      <c r="A232" s="5">
        <v>231</v>
      </c>
      <c r="B232" t="s">
        <v>4084</v>
      </c>
      <c r="C232" t="s">
        <v>4106</v>
      </c>
      <c r="D232" t="s">
        <v>4054</v>
      </c>
    </row>
    <row r="233" spans="1:4" x14ac:dyDescent="0.25">
      <c r="A233" s="5">
        <v>232</v>
      </c>
      <c r="B233" t="s">
        <v>4085</v>
      </c>
      <c r="C233" t="s">
        <v>4107</v>
      </c>
      <c r="D233" t="s">
        <v>4055</v>
      </c>
    </row>
    <row r="234" spans="1:4" x14ac:dyDescent="0.25">
      <c r="A234" s="5">
        <v>233</v>
      </c>
      <c r="B234" t="s">
        <v>2701</v>
      </c>
      <c r="C234" t="s">
        <v>3373</v>
      </c>
      <c r="D234" t="s">
        <v>3039</v>
      </c>
    </row>
    <row r="235" spans="1:4" x14ac:dyDescent="0.25">
      <c r="A235" s="5">
        <v>234</v>
      </c>
      <c r="B235" t="s">
        <v>2702</v>
      </c>
      <c r="C235" t="s">
        <v>3374</v>
      </c>
      <c r="D235" t="s">
        <v>3040</v>
      </c>
    </row>
    <row r="236" spans="1:4" x14ac:dyDescent="0.25">
      <c r="A236" s="5">
        <v>235</v>
      </c>
      <c r="B236" t="s">
        <v>2703</v>
      </c>
      <c r="C236" t="s">
        <v>3375</v>
      </c>
      <c r="D236" t="s">
        <v>3041</v>
      </c>
    </row>
    <row r="237" spans="1:4" x14ac:dyDescent="0.25">
      <c r="A237" s="5">
        <v>236</v>
      </c>
      <c r="B237" t="s">
        <v>4086</v>
      </c>
      <c r="C237" t="s">
        <v>4108</v>
      </c>
      <c r="D237" t="s">
        <v>4056</v>
      </c>
    </row>
    <row r="238" spans="1:4" x14ac:dyDescent="0.25">
      <c r="A238" s="5">
        <v>237</v>
      </c>
      <c r="B238" t="s">
        <v>2704</v>
      </c>
      <c r="C238" t="s">
        <v>3376</v>
      </c>
      <c r="D238" t="s">
        <v>3042</v>
      </c>
    </row>
    <row r="239" spans="1:4" x14ac:dyDescent="0.25">
      <c r="A239" s="5">
        <v>238</v>
      </c>
      <c r="B239" t="s">
        <v>2705</v>
      </c>
      <c r="C239" t="s">
        <v>3377</v>
      </c>
      <c r="D239" t="s">
        <v>3043</v>
      </c>
    </row>
    <row r="240" spans="1:4" x14ac:dyDescent="0.25">
      <c r="A240" s="5">
        <v>239</v>
      </c>
      <c r="B240" t="s">
        <v>2706</v>
      </c>
      <c r="C240" t="s">
        <v>3378</v>
      </c>
      <c r="D240" t="s">
        <v>3044</v>
      </c>
    </row>
    <row r="241" spans="1:4" x14ac:dyDescent="0.25">
      <c r="A241" s="5">
        <v>240</v>
      </c>
      <c r="B241" t="s">
        <v>2707</v>
      </c>
      <c r="C241" t="s">
        <v>3379</v>
      </c>
      <c r="D241" t="s">
        <v>3045</v>
      </c>
    </row>
    <row r="242" spans="1:4" x14ac:dyDescent="0.25">
      <c r="A242" s="5">
        <v>241</v>
      </c>
      <c r="B242" t="s">
        <v>2708</v>
      </c>
      <c r="C242" t="s">
        <v>3380</v>
      </c>
      <c r="D242" t="s">
        <v>3046</v>
      </c>
    </row>
    <row r="243" spans="1:4" x14ac:dyDescent="0.25">
      <c r="A243" s="5">
        <v>242</v>
      </c>
      <c r="B243" t="s">
        <v>2709</v>
      </c>
      <c r="C243" t="s">
        <v>3381</v>
      </c>
      <c r="D243" t="s">
        <v>3047</v>
      </c>
    </row>
    <row r="244" spans="1:4" x14ac:dyDescent="0.25">
      <c r="A244" s="5">
        <v>243</v>
      </c>
      <c r="B244" t="s">
        <v>2710</v>
      </c>
      <c r="C244" t="s">
        <v>3382</v>
      </c>
      <c r="D244" t="s">
        <v>3048</v>
      </c>
    </row>
    <row r="245" spans="1:4" x14ac:dyDescent="0.25">
      <c r="A245" s="5">
        <v>244</v>
      </c>
      <c r="B245" t="s">
        <v>2711</v>
      </c>
      <c r="C245" t="s">
        <v>3383</v>
      </c>
      <c r="D245" t="s">
        <v>3049</v>
      </c>
    </row>
    <row r="246" spans="1:4" x14ac:dyDescent="0.25">
      <c r="A246" s="5">
        <v>245</v>
      </c>
      <c r="B246" t="s">
        <v>2712</v>
      </c>
      <c r="C246" t="s">
        <v>3384</v>
      </c>
      <c r="D246" t="s">
        <v>3050</v>
      </c>
    </row>
    <row r="247" spans="1:4" x14ac:dyDescent="0.25">
      <c r="A247" s="5">
        <v>246</v>
      </c>
      <c r="B247" t="s">
        <v>2713</v>
      </c>
      <c r="C247" t="s">
        <v>3385</v>
      </c>
      <c r="D247" t="s">
        <v>3051</v>
      </c>
    </row>
    <row r="248" spans="1:4" x14ac:dyDescent="0.25">
      <c r="A248" s="5">
        <v>247</v>
      </c>
      <c r="B248" t="s">
        <v>4087</v>
      </c>
      <c r="C248" t="s">
        <v>4109</v>
      </c>
      <c r="D248" t="s">
        <v>4057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3052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3053</v>
      </c>
    </row>
    <row r="252" spans="1:4" x14ac:dyDescent="0.25">
      <c r="A252" s="5">
        <v>251</v>
      </c>
      <c r="B252" t="s">
        <v>2639</v>
      </c>
      <c r="C252" t="s">
        <v>3386</v>
      </c>
      <c r="D252" t="s">
        <v>3054</v>
      </c>
    </row>
    <row r="253" spans="1:4" x14ac:dyDescent="0.25">
      <c r="A253" s="5">
        <v>252</v>
      </c>
      <c r="B253" t="s">
        <v>2640</v>
      </c>
      <c r="C253" t="s">
        <v>3387</v>
      </c>
      <c r="D253" t="s">
        <v>3055</v>
      </c>
    </row>
    <row r="254" spans="1:4" x14ac:dyDescent="0.25">
      <c r="A254" s="5">
        <v>253</v>
      </c>
      <c r="B254" t="s">
        <v>2641</v>
      </c>
      <c r="C254" t="s">
        <v>3388</v>
      </c>
      <c r="D254" t="s">
        <v>3056</v>
      </c>
    </row>
    <row r="255" spans="1:4" x14ac:dyDescent="0.25">
      <c r="A255" s="5">
        <v>254</v>
      </c>
      <c r="B255" t="s">
        <v>2642</v>
      </c>
      <c r="C255" t="s">
        <v>3389</v>
      </c>
      <c r="D255" t="s">
        <v>3057</v>
      </c>
    </row>
    <row r="256" spans="1:4" x14ac:dyDescent="0.25">
      <c r="A256" s="5">
        <v>255</v>
      </c>
      <c r="B256" t="s">
        <v>2643</v>
      </c>
      <c r="C256" t="s">
        <v>3390</v>
      </c>
      <c r="D256" t="s">
        <v>3058</v>
      </c>
    </row>
    <row r="257" spans="1:4" x14ac:dyDescent="0.25">
      <c r="A257" s="5">
        <v>256</v>
      </c>
      <c r="B257" t="s">
        <v>2576</v>
      </c>
      <c r="C257" t="s">
        <v>3391</v>
      </c>
      <c r="D257" t="s">
        <v>3059</v>
      </c>
    </row>
    <row r="258" spans="1:4" x14ac:dyDescent="0.25">
      <c r="A258" s="5">
        <v>257</v>
      </c>
      <c r="B258" t="s">
        <v>2577</v>
      </c>
      <c r="C258" t="s">
        <v>3392</v>
      </c>
      <c r="D258" t="s">
        <v>3060</v>
      </c>
    </row>
    <row r="259" spans="1:4" x14ac:dyDescent="0.25">
      <c r="A259" s="5">
        <v>258</v>
      </c>
      <c r="B259" t="s">
        <v>4088</v>
      </c>
      <c r="C259" t="s">
        <v>4110</v>
      </c>
      <c r="D259" t="s">
        <v>4058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2578</v>
      </c>
      <c r="C261" t="s">
        <v>3393</v>
      </c>
      <c r="D261" t="s">
        <v>3061</v>
      </c>
    </row>
    <row r="262" spans="1:4" x14ac:dyDescent="0.25">
      <c r="A262" s="5">
        <v>261</v>
      </c>
      <c r="B262" t="s">
        <v>2579</v>
      </c>
      <c r="C262" t="s">
        <v>3394</v>
      </c>
      <c r="D262" t="s">
        <v>3062</v>
      </c>
    </row>
    <row r="263" spans="1:4" x14ac:dyDescent="0.25">
      <c r="A263" s="5">
        <v>262</v>
      </c>
      <c r="B263" t="s">
        <v>2595</v>
      </c>
      <c r="C263" t="s">
        <v>3395</v>
      </c>
      <c r="D263" t="s">
        <v>3063</v>
      </c>
    </row>
    <row r="264" spans="1:4" x14ac:dyDescent="0.25">
      <c r="A264" s="5">
        <v>263</v>
      </c>
      <c r="B264" t="s">
        <v>2689</v>
      </c>
      <c r="C264" t="s">
        <v>3396</v>
      </c>
      <c r="D264" t="s">
        <v>3064</v>
      </c>
    </row>
    <row r="265" spans="1:4" x14ac:dyDescent="0.25">
      <c r="A265" s="5">
        <v>264</v>
      </c>
      <c r="B265" t="s">
        <v>2531</v>
      </c>
      <c r="C265" t="s">
        <v>3397</v>
      </c>
      <c r="D265" t="s">
        <v>3065</v>
      </c>
    </row>
    <row r="266" spans="1:4" x14ac:dyDescent="0.25">
      <c r="A266" s="5">
        <v>265</v>
      </c>
      <c r="B266" t="s">
        <v>2764</v>
      </c>
      <c r="C266" t="s">
        <v>3398</v>
      </c>
      <c r="D266" t="s">
        <v>3066</v>
      </c>
    </row>
    <row r="267" spans="1:4" x14ac:dyDescent="0.25">
      <c r="A267" s="5">
        <v>266</v>
      </c>
      <c r="B267" t="s">
        <v>2612</v>
      </c>
      <c r="C267" t="s">
        <v>3399</v>
      </c>
      <c r="D267" t="s">
        <v>3067</v>
      </c>
    </row>
    <row r="268" spans="1:4" x14ac:dyDescent="0.25">
      <c r="A268" s="5">
        <v>267</v>
      </c>
      <c r="B268" t="s">
        <v>2583</v>
      </c>
      <c r="C268" t="s">
        <v>3400</v>
      </c>
      <c r="D268" t="s">
        <v>3068</v>
      </c>
    </row>
    <row r="269" spans="1:4" x14ac:dyDescent="0.25">
      <c r="A269" s="5">
        <v>268</v>
      </c>
      <c r="B269" t="s">
        <v>2673</v>
      </c>
      <c r="C269" t="s">
        <v>3401</v>
      </c>
      <c r="D269" t="s">
        <v>3069</v>
      </c>
    </row>
    <row r="270" spans="1:4" x14ac:dyDescent="0.25">
      <c r="A270" s="5">
        <v>269</v>
      </c>
      <c r="B270" t="s">
        <v>2699</v>
      </c>
      <c r="C270" t="s">
        <v>3402</v>
      </c>
      <c r="D270" t="s">
        <v>3070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3071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2765</v>
      </c>
      <c r="C273" t="s">
        <v>3403</v>
      </c>
      <c r="D273" t="s">
        <v>3072</v>
      </c>
    </row>
    <row r="274" spans="1:4" x14ac:dyDescent="0.25">
      <c r="A274" s="5">
        <v>273</v>
      </c>
      <c r="B274" t="s">
        <v>2766</v>
      </c>
      <c r="C274" t="s">
        <v>3404</v>
      </c>
      <c r="D274" t="s">
        <v>3073</v>
      </c>
    </row>
    <row r="275" spans="1:4" x14ac:dyDescent="0.25">
      <c r="A275" s="5">
        <v>274</v>
      </c>
      <c r="B275" t="s">
        <v>2767</v>
      </c>
      <c r="C275" t="s">
        <v>3405</v>
      </c>
      <c r="D275" t="s">
        <v>3074</v>
      </c>
    </row>
    <row r="276" spans="1:4" x14ac:dyDescent="0.25">
      <c r="A276" s="5">
        <v>275</v>
      </c>
      <c r="B276" t="s">
        <v>2768</v>
      </c>
      <c r="C276" t="s">
        <v>3406</v>
      </c>
      <c r="D276" t="s">
        <v>3075</v>
      </c>
    </row>
    <row r="277" spans="1:4" x14ac:dyDescent="0.25">
      <c r="A277" s="5">
        <v>276</v>
      </c>
      <c r="B277" t="s">
        <v>2769</v>
      </c>
      <c r="C277" t="s">
        <v>3407</v>
      </c>
      <c r="D277" t="s">
        <v>3076</v>
      </c>
    </row>
    <row r="278" spans="1:4" x14ac:dyDescent="0.25">
      <c r="A278" s="5">
        <v>277</v>
      </c>
      <c r="B278" t="s">
        <v>2770</v>
      </c>
      <c r="C278" t="s">
        <v>3408</v>
      </c>
      <c r="D278" t="s">
        <v>3077</v>
      </c>
    </row>
    <row r="279" spans="1:4" x14ac:dyDescent="0.25">
      <c r="A279" s="5">
        <v>278</v>
      </c>
      <c r="B279" t="s">
        <v>2771</v>
      </c>
      <c r="C279" t="s">
        <v>3409</v>
      </c>
      <c r="D279" t="s">
        <v>3078</v>
      </c>
    </row>
    <row r="280" spans="1:4" x14ac:dyDescent="0.25">
      <c r="A280" s="5">
        <v>279</v>
      </c>
      <c r="B280" t="s">
        <v>2772</v>
      </c>
      <c r="C280" t="s">
        <v>3410</v>
      </c>
      <c r="D280" t="s">
        <v>3079</v>
      </c>
    </row>
    <row r="281" spans="1:4" x14ac:dyDescent="0.25">
      <c r="A281" s="5">
        <v>280</v>
      </c>
      <c r="B281" t="s">
        <v>2773</v>
      </c>
      <c r="C281" t="s">
        <v>3411</v>
      </c>
      <c r="D281" t="s">
        <v>3080</v>
      </c>
    </row>
    <row r="282" spans="1:4" x14ac:dyDescent="0.25">
      <c r="A282" s="5">
        <v>281</v>
      </c>
      <c r="B282" t="s">
        <v>2774</v>
      </c>
      <c r="C282" t="s">
        <v>3412</v>
      </c>
      <c r="D282" t="s">
        <v>3081</v>
      </c>
    </row>
    <row r="283" spans="1:4" x14ac:dyDescent="0.25">
      <c r="A283" s="5">
        <v>282</v>
      </c>
      <c r="B283" t="s">
        <v>2775</v>
      </c>
      <c r="C283" t="s">
        <v>3413</v>
      </c>
      <c r="D283" t="s">
        <v>3082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2776</v>
      </c>
      <c r="C285" t="s">
        <v>3414</v>
      </c>
      <c r="D285" t="s">
        <v>3083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3084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3085</v>
      </c>
    </row>
    <row r="288" spans="1:4" x14ac:dyDescent="0.25">
      <c r="A288" s="5">
        <v>287</v>
      </c>
      <c r="B288" t="s">
        <v>2543</v>
      </c>
      <c r="C288" t="s">
        <v>651</v>
      </c>
      <c r="D288" t="s">
        <v>3086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3087</v>
      </c>
    </row>
    <row r="290" spans="1:4" x14ac:dyDescent="0.25">
      <c r="A290" s="5">
        <v>289</v>
      </c>
      <c r="B290" t="s">
        <v>2585</v>
      </c>
      <c r="C290" t="s">
        <v>656</v>
      </c>
      <c r="D290" t="s">
        <v>3088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3089</v>
      </c>
    </row>
    <row r="292" spans="1:4" x14ac:dyDescent="0.25">
      <c r="A292" s="5">
        <v>291</v>
      </c>
      <c r="B292" t="s">
        <v>2777</v>
      </c>
      <c r="C292" t="s">
        <v>658</v>
      </c>
      <c r="D292" t="s">
        <v>3090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3091</v>
      </c>
    </row>
    <row r="294" spans="1:4" x14ac:dyDescent="0.25">
      <c r="A294" s="5">
        <v>293</v>
      </c>
      <c r="B294" t="s">
        <v>2586</v>
      </c>
      <c r="C294" t="s">
        <v>659</v>
      </c>
      <c r="D294" t="s">
        <v>3092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3093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3094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3095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3096</v>
      </c>
    </row>
    <row r="299" spans="1:4" x14ac:dyDescent="0.25">
      <c r="A299" s="5">
        <v>298</v>
      </c>
      <c r="B299" t="s">
        <v>2587</v>
      </c>
      <c r="C299" t="s">
        <v>593</v>
      </c>
      <c r="D299" t="s">
        <v>3097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3098</v>
      </c>
    </row>
    <row r="301" spans="1:4" x14ac:dyDescent="0.25">
      <c r="A301" s="5">
        <v>300</v>
      </c>
      <c r="B301" t="s">
        <v>2778</v>
      </c>
      <c r="C301" t="s">
        <v>589</v>
      </c>
      <c r="D301" t="s">
        <v>3099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3100</v>
      </c>
    </row>
    <row r="303" spans="1:4" x14ac:dyDescent="0.25">
      <c r="A303" s="5">
        <v>302</v>
      </c>
      <c r="B303" t="s">
        <v>2695</v>
      </c>
      <c r="C303" t="s">
        <v>581</v>
      </c>
      <c r="D303" t="s">
        <v>3101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3486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3102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3103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3104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3105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3106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3107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3108</v>
      </c>
    </row>
    <row r="314" spans="1:4" x14ac:dyDescent="0.25">
      <c r="A314" s="5">
        <v>313</v>
      </c>
      <c r="B314" t="s">
        <v>3459</v>
      </c>
      <c r="C314" t="s">
        <v>580</v>
      </c>
      <c r="D314" t="s">
        <v>3487</v>
      </c>
    </row>
    <row r="315" spans="1:4" x14ac:dyDescent="0.25">
      <c r="A315" s="5">
        <v>314</v>
      </c>
      <c r="B315" t="s">
        <v>2594</v>
      </c>
      <c r="C315" t="s">
        <v>583</v>
      </c>
      <c r="D315" t="s">
        <v>3109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3110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3111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3112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3113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3114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3115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3116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3488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3117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3118</v>
      </c>
    </row>
    <row r="327" spans="1:4" x14ac:dyDescent="0.25">
      <c r="A327" s="5">
        <v>326</v>
      </c>
      <c r="B327" t="s">
        <v>2657</v>
      </c>
      <c r="C327" t="s">
        <v>3415</v>
      </c>
      <c r="D327" t="s">
        <v>3119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3120</v>
      </c>
    </row>
    <row r="329" spans="1:4" x14ac:dyDescent="0.25">
      <c r="A329" s="5">
        <v>328</v>
      </c>
      <c r="B329" t="s">
        <v>2779</v>
      </c>
      <c r="C329" t="s">
        <v>3416</v>
      </c>
      <c r="D329" t="s">
        <v>3121</v>
      </c>
    </row>
    <row r="330" spans="1:4" x14ac:dyDescent="0.25">
      <c r="A330" s="5">
        <v>329</v>
      </c>
      <c r="B330" t="s">
        <v>2780</v>
      </c>
      <c r="C330" t="s">
        <v>3417</v>
      </c>
      <c r="D330" t="s">
        <v>3122</v>
      </c>
    </row>
    <row r="331" spans="1:4" x14ac:dyDescent="0.25">
      <c r="A331" s="5">
        <v>330</v>
      </c>
      <c r="B331" t="s">
        <v>2781</v>
      </c>
      <c r="C331" t="s">
        <v>3418</v>
      </c>
      <c r="D331" t="s">
        <v>3123</v>
      </c>
    </row>
    <row r="332" spans="1:4" x14ac:dyDescent="0.25">
      <c r="A332" s="5">
        <v>331</v>
      </c>
      <c r="B332" t="s">
        <v>1309</v>
      </c>
      <c r="C332" t="s">
        <v>4111</v>
      </c>
      <c r="D332" t="s">
        <v>4059</v>
      </c>
    </row>
    <row r="333" spans="1:4" x14ac:dyDescent="0.25">
      <c r="A333" s="5">
        <v>332</v>
      </c>
      <c r="B333" t="s">
        <v>2682</v>
      </c>
      <c r="C333" t="s">
        <v>3419</v>
      </c>
      <c r="D333" t="s">
        <v>3125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3126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3127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3128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2807</v>
      </c>
      <c r="C338" t="s">
        <v>3420</v>
      </c>
      <c r="D338" t="s">
        <v>3129</v>
      </c>
    </row>
    <row r="339" spans="1:4" x14ac:dyDescent="0.25">
      <c r="A339" s="5">
        <v>338</v>
      </c>
      <c r="B339" t="s">
        <v>2808</v>
      </c>
      <c r="C339" t="s">
        <v>3421</v>
      </c>
      <c r="D339" t="s">
        <v>3130</v>
      </c>
    </row>
    <row r="340" spans="1:4" x14ac:dyDescent="0.25">
      <c r="A340" s="5">
        <v>339</v>
      </c>
      <c r="B340" t="s">
        <v>2809</v>
      </c>
      <c r="C340" t="s">
        <v>3422</v>
      </c>
      <c r="D340" t="s">
        <v>3131</v>
      </c>
    </row>
    <row r="341" spans="1:4" x14ac:dyDescent="0.25">
      <c r="A341" s="5">
        <v>340</v>
      </c>
      <c r="B341" t="s">
        <v>2810</v>
      </c>
      <c r="C341" t="s">
        <v>3423</v>
      </c>
      <c r="D341" t="s">
        <v>3132</v>
      </c>
    </row>
    <row r="342" spans="1:4" x14ac:dyDescent="0.25">
      <c r="A342" s="5">
        <v>341</v>
      </c>
      <c r="B342" t="s">
        <v>3460</v>
      </c>
      <c r="C342" t="s">
        <v>3473</v>
      </c>
      <c r="D342" t="s">
        <v>3489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3133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3134</v>
      </c>
    </row>
    <row r="345" spans="1:4" x14ac:dyDescent="0.25">
      <c r="A345" s="5">
        <v>344</v>
      </c>
      <c r="B345" t="s">
        <v>2811</v>
      </c>
      <c r="C345" t="s">
        <v>712</v>
      </c>
      <c r="D345" t="s">
        <v>3135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3136</v>
      </c>
    </row>
    <row r="347" spans="1:4" x14ac:dyDescent="0.25">
      <c r="A347" s="5">
        <v>346</v>
      </c>
      <c r="B347" t="s">
        <v>1328</v>
      </c>
      <c r="C347" t="s">
        <v>4112</v>
      </c>
      <c r="D347" t="s">
        <v>4060</v>
      </c>
    </row>
    <row r="348" spans="1:4" x14ac:dyDescent="0.25">
      <c r="A348" s="5">
        <v>347</v>
      </c>
      <c r="B348" t="s">
        <v>2812</v>
      </c>
      <c r="C348" t="s">
        <v>741</v>
      </c>
      <c r="D348" t="s">
        <v>3138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3139</v>
      </c>
    </row>
    <row r="350" spans="1:4" x14ac:dyDescent="0.25">
      <c r="A350" s="5">
        <v>349</v>
      </c>
      <c r="B350" t="s">
        <v>2616</v>
      </c>
      <c r="C350" t="s">
        <v>3424</v>
      </c>
      <c r="D350" t="s">
        <v>3140</v>
      </c>
    </row>
    <row r="351" spans="1:4" x14ac:dyDescent="0.25">
      <c r="A351" s="5">
        <v>350</v>
      </c>
      <c r="B351" t="s">
        <v>2617</v>
      </c>
      <c r="C351" t="s">
        <v>3425</v>
      </c>
      <c r="D351" t="s">
        <v>3141</v>
      </c>
    </row>
    <row r="352" spans="1:4" x14ac:dyDescent="0.25">
      <c r="A352" s="5">
        <v>351</v>
      </c>
      <c r="B352" t="s">
        <v>2618</v>
      </c>
      <c r="C352" t="s">
        <v>3426</v>
      </c>
      <c r="D352" t="s">
        <v>3142</v>
      </c>
    </row>
    <row r="353" spans="1:4" x14ac:dyDescent="0.25">
      <c r="A353" s="5">
        <v>352</v>
      </c>
      <c r="B353" t="s">
        <v>2619</v>
      </c>
      <c r="C353" t="s">
        <v>3427</v>
      </c>
      <c r="D353" t="s">
        <v>3143</v>
      </c>
    </row>
    <row r="354" spans="1:4" x14ac:dyDescent="0.25">
      <c r="A354" s="5">
        <v>353</v>
      </c>
      <c r="B354" t="s">
        <v>2620</v>
      </c>
      <c r="C354" t="s">
        <v>3428</v>
      </c>
      <c r="D354" t="s">
        <v>3144</v>
      </c>
    </row>
    <row r="355" spans="1:4" x14ac:dyDescent="0.25">
      <c r="A355" s="5">
        <v>354</v>
      </c>
      <c r="B355" t="s">
        <v>2635</v>
      </c>
      <c r="C355" t="s">
        <v>3429</v>
      </c>
      <c r="D355" t="s">
        <v>3145</v>
      </c>
    </row>
    <row r="356" spans="1:4" x14ac:dyDescent="0.25">
      <c r="A356" s="5">
        <v>355</v>
      </c>
      <c r="B356" t="s">
        <v>2622</v>
      </c>
      <c r="C356" t="s">
        <v>3430</v>
      </c>
      <c r="D356" t="s">
        <v>3146</v>
      </c>
    </row>
    <row r="357" spans="1:4" x14ac:dyDescent="0.25">
      <c r="A357" s="5">
        <v>356</v>
      </c>
      <c r="B357" t="s">
        <v>2623</v>
      </c>
      <c r="C357" t="s">
        <v>3431</v>
      </c>
      <c r="D357" t="s">
        <v>3147</v>
      </c>
    </row>
    <row r="358" spans="1:4" x14ac:dyDescent="0.25">
      <c r="A358" s="5">
        <v>357</v>
      </c>
      <c r="B358" t="s">
        <v>2624</v>
      </c>
      <c r="C358" t="s">
        <v>3432</v>
      </c>
      <c r="D358" t="s">
        <v>3148</v>
      </c>
    </row>
    <row r="359" spans="1:4" x14ac:dyDescent="0.25">
      <c r="A359" s="5">
        <v>358</v>
      </c>
      <c r="B359" t="s">
        <v>2625</v>
      </c>
      <c r="C359" t="s">
        <v>3433</v>
      </c>
      <c r="D359" t="s">
        <v>3149</v>
      </c>
    </row>
    <row r="360" spans="1:4" x14ac:dyDescent="0.25">
      <c r="A360" s="5">
        <v>359</v>
      </c>
      <c r="B360" t="s">
        <v>2626</v>
      </c>
      <c r="C360" t="s">
        <v>3434</v>
      </c>
      <c r="D360" t="s">
        <v>3150</v>
      </c>
    </row>
    <row r="361" spans="1:4" x14ac:dyDescent="0.25">
      <c r="A361" s="5">
        <v>360</v>
      </c>
      <c r="B361" t="s">
        <v>2813</v>
      </c>
      <c r="C361" t="s">
        <v>3435</v>
      </c>
      <c r="D361" t="s">
        <v>3151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3152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3153</v>
      </c>
    </row>
    <row r="364" spans="1:4" x14ac:dyDescent="0.25">
      <c r="A364" s="5">
        <v>363</v>
      </c>
      <c r="B364" t="s">
        <v>2662</v>
      </c>
      <c r="C364" t="s">
        <v>3436</v>
      </c>
      <c r="D364" t="s">
        <v>3154</v>
      </c>
    </row>
    <row r="365" spans="1:4" x14ac:dyDescent="0.25">
      <c r="A365" s="5">
        <v>364</v>
      </c>
      <c r="B365" t="s">
        <v>795</v>
      </c>
      <c r="C365" t="s">
        <v>4113</v>
      </c>
      <c r="D365" t="s">
        <v>4061</v>
      </c>
    </row>
    <row r="366" spans="1:4" x14ac:dyDescent="0.25">
      <c r="A366" s="5">
        <v>365</v>
      </c>
      <c r="B366" t="s">
        <v>2630</v>
      </c>
      <c r="C366" t="s">
        <v>3437</v>
      </c>
      <c r="D366" t="s">
        <v>3156</v>
      </c>
    </row>
    <row r="367" spans="1:4" x14ac:dyDescent="0.25">
      <c r="A367" s="5">
        <v>366</v>
      </c>
      <c r="B367" t="s">
        <v>2631</v>
      </c>
      <c r="C367" t="s">
        <v>749</v>
      </c>
      <c r="D367" t="s">
        <v>3157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3158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3159</v>
      </c>
    </row>
    <row r="370" spans="1:4" x14ac:dyDescent="0.25">
      <c r="A370" s="5">
        <v>369</v>
      </c>
      <c r="B370" t="s">
        <v>2632</v>
      </c>
      <c r="C370" t="s">
        <v>3438</v>
      </c>
      <c r="D370" t="s">
        <v>3160</v>
      </c>
    </row>
    <row r="371" spans="1:4" x14ac:dyDescent="0.25">
      <c r="A371" s="5">
        <v>370</v>
      </c>
      <c r="B371" t="s">
        <v>2663</v>
      </c>
      <c r="C371" t="s">
        <v>3439</v>
      </c>
      <c r="D371" t="s">
        <v>3161</v>
      </c>
    </row>
    <row r="372" spans="1:4" x14ac:dyDescent="0.25">
      <c r="A372" s="5">
        <v>371</v>
      </c>
      <c r="B372" t="s">
        <v>2782</v>
      </c>
      <c r="C372" t="s">
        <v>3440</v>
      </c>
      <c r="D372" t="s">
        <v>3162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3163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3164</v>
      </c>
    </row>
    <row r="375" spans="1:4" x14ac:dyDescent="0.25">
      <c r="A375" s="5">
        <v>374</v>
      </c>
      <c r="B375" t="s">
        <v>2783</v>
      </c>
      <c r="C375" t="s">
        <v>3441</v>
      </c>
      <c r="D375" t="s">
        <v>3165</v>
      </c>
    </row>
    <row r="376" spans="1:4" x14ac:dyDescent="0.25">
      <c r="A376" s="5">
        <v>375</v>
      </c>
      <c r="B376" t="s">
        <v>2784</v>
      </c>
      <c r="C376" t="s">
        <v>3442</v>
      </c>
      <c r="D376" t="s">
        <v>3166</v>
      </c>
    </row>
    <row r="377" spans="1:4" x14ac:dyDescent="0.25">
      <c r="A377" s="5">
        <v>376</v>
      </c>
      <c r="B377" t="s">
        <v>2785</v>
      </c>
      <c r="C377" t="s">
        <v>3443</v>
      </c>
      <c r="D377" t="s">
        <v>3167</v>
      </c>
    </row>
    <row r="378" spans="1:4" x14ac:dyDescent="0.25">
      <c r="A378" s="5">
        <v>377</v>
      </c>
      <c r="B378" t="s">
        <v>2786</v>
      </c>
      <c r="C378" t="s">
        <v>3444</v>
      </c>
      <c r="D378" t="s">
        <v>3168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3169</v>
      </c>
    </row>
    <row r="380" spans="1:4" x14ac:dyDescent="0.25">
      <c r="A380" s="5">
        <v>379</v>
      </c>
      <c r="B380" t="s">
        <v>2787</v>
      </c>
      <c r="C380" t="s">
        <v>4114</v>
      </c>
      <c r="D380" t="s">
        <v>4062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3170</v>
      </c>
    </row>
    <row r="382" spans="1:4" x14ac:dyDescent="0.25">
      <c r="A382" s="5">
        <v>381</v>
      </c>
      <c r="B382" t="s">
        <v>4089</v>
      </c>
      <c r="C382" t="s">
        <v>4115</v>
      </c>
      <c r="D382" t="s">
        <v>4063</v>
      </c>
    </row>
    <row r="383" spans="1:4" x14ac:dyDescent="0.25">
      <c r="A383" s="5">
        <v>382</v>
      </c>
      <c r="B383" t="s">
        <v>4090</v>
      </c>
      <c r="C383" t="s">
        <v>4116</v>
      </c>
      <c r="D383" t="s">
        <v>4064</v>
      </c>
    </row>
    <row r="384" spans="1:4" x14ac:dyDescent="0.25">
      <c r="A384" s="5">
        <v>383</v>
      </c>
      <c r="B384" t="s">
        <v>4091</v>
      </c>
      <c r="C384" t="s">
        <v>4117</v>
      </c>
      <c r="D384" t="s">
        <v>4065</v>
      </c>
    </row>
    <row r="385" spans="1:4" x14ac:dyDescent="0.25">
      <c r="A385" s="5">
        <v>384</v>
      </c>
      <c r="B385" t="s">
        <v>4092</v>
      </c>
      <c r="C385" t="s">
        <v>4118</v>
      </c>
      <c r="D385" t="s">
        <v>4066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4093</v>
      </c>
      <c r="C387" t="s">
        <v>4119</v>
      </c>
      <c r="D387" t="s">
        <v>4067</v>
      </c>
    </row>
    <row r="388" spans="1:4" x14ac:dyDescent="0.25">
      <c r="A388" s="5">
        <v>387</v>
      </c>
      <c r="B388" t="s">
        <v>4094</v>
      </c>
      <c r="C388" t="s">
        <v>4120</v>
      </c>
      <c r="D388" t="s">
        <v>4068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3171</v>
      </c>
    </row>
    <row r="390" spans="1:4" x14ac:dyDescent="0.25">
      <c r="A390" s="5">
        <v>389</v>
      </c>
      <c r="B390" t="s">
        <v>2788</v>
      </c>
      <c r="C390" t="s">
        <v>3445</v>
      </c>
      <c r="D390" t="s">
        <v>3172</v>
      </c>
    </row>
    <row r="391" spans="1:4" x14ac:dyDescent="0.25">
      <c r="A391" s="5">
        <v>390</v>
      </c>
      <c r="B391" t="s">
        <v>2580</v>
      </c>
      <c r="C391" t="s">
        <v>3446</v>
      </c>
      <c r="D391" t="s">
        <v>3173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3174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3175</v>
      </c>
    </row>
    <row r="397" spans="1:4" x14ac:dyDescent="0.25">
      <c r="A397" s="5">
        <v>396</v>
      </c>
      <c r="B397" t="s">
        <v>4040</v>
      </c>
      <c r="C397" t="s">
        <v>4121</v>
      </c>
      <c r="D397" t="s">
        <v>4069</v>
      </c>
    </row>
    <row r="398" spans="1:4" x14ac:dyDescent="0.25">
      <c r="A398" s="5">
        <v>397</v>
      </c>
      <c r="B398" t="s">
        <v>4095</v>
      </c>
      <c r="C398" t="s">
        <v>4122</v>
      </c>
      <c r="D398" t="s">
        <v>4070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4123</v>
      </c>
      <c r="D400" t="s">
        <v>4071</v>
      </c>
    </row>
    <row r="401" spans="1:4" x14ac:dyDescent="0.25">
      <c r="A401" s="5">
        <v>400</v>
      </c>
      <c r="B401" t="s">
        <v>4041</v>
      </c>
      <c r="C401" t="s">
        <v>4124</v>
      </c>
      <c r="D401" t="s">
        <v>4072</v>
      </c>
    </row>
    <row r="402" spans="1:4" x14ac:dyDescent="0.25">
      <c r="A402" s="5">
        <v>401</v>
      </c>
      <c r="B402" t="s">
        <v>4042</v>
      </c>
      <c r="C402" t="s">
        <v>4125</v>
      </c>
      <c r="D402" t="s">
        <v>4073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8"/>
  <sheetViews>
    <sheetView topLeftCell="G1" workbookViewId="0">
      <selection activeCell="I7" sqref="I7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48.140625" bestFit="1" customWidth="1"/>
    <col min="12" max="12" width="40" bestFit="1" customWidth="1"/>
  </cols>
  <sheetData>
    <row r="1" spans="1:12" ht="30" x14ac:dyDescent="0.25">
      <c r="A1" s="3" t="s">
        <v>94</v>
      </c>
      <c r="B1" s="1" t="s">
        <v>4231</v>
      </c>
      <c r="C1" s="1" t="s">
        <v>75</v>
      </c>
      <c r="D1" s="3" t="s">
        <v>95</v>
      </c>
      <c r="E1" s="1" t="s">
        <v>96</v>
      </c>
      <c r="F1" s="3" t="s">
        <v>4241</v>
      </c>
      <c r="G1" s="32" t="s">
        <v>4242</v>
      </c>
      <c r="H1" s="32" t="s">
        <v>4243</v>
      </c>
      <c r="I1" s="3" t="s">
        <v>4340</v>
      </c>
      <c r="J1" s="41" t="s">
        <v>4346</v>
      </c>
      <c r="K1" s="32" t="s">
        <v>4341</v>
      </c>
      <c r="L1" s="32" t="s">
        <v>4342</v>
      </c>
    </row>
    <row r="2" spans="1:12" x14ac:dyDescent="0.25">
      <c r="A2" s="3">
        <v>0</v>
      </c>
      <c r="B2" t="s">
        <v>4216</v>
      </c>
      <c r="C2" s="1" t="s">
        <v>93</v>
      </c>
      <c r="D2" s="8">
        <v>1</v>
      </c>
      <c r="E2" t="s">
        <v>99</v>
      </c>
      <c r="F2" s="8" t="s">
        <v>4244</v>
      </c>
      <c r="G2" t="s">
        <v>4257</v>
      </c>
      <c r="H2">
        <v>1</v>
      </c>
      <c r="I2" s="3" t="s">
        <v>4354</v>
      </c>
      <c r="J2">
        <v>1</v>
      </c>
      <c r="K2" t="s">
        <v>4355</v>
      </c>
      <c r="L2" t="s">
        <v>4356</v>
      </c>
    </row>
    <row r="3" spans="1:12" x14ac:dyDescent="0.25">
      <c r="A3" s="3">
        <v>1</v>
      </c>
      <c r="B3" t="s">
        <v>4217</v>
      </c>
      <c r="C3" s="2" t="s">
        <v>39</v>
      </c>
      <c r="D3" s="8">
        <v>2</v>
      </c>
      <c r="E3" t="s">
        <v>98</v>
      </c>
      <c r="F3" s="8" t="s">
        <v>4245</v>
      </c>
      <c r="G3" t="s">
        <v>2427</v>
      </c>
      <c r="H3">
        <v>1</v>
      </c>
      <c r="I3" s="3" t="s">
        <v>4345</v>
      </c>
      <c r="J3">
        <v>2</v>
      </c>
      <c r="K3" t="s">
        <v>4350</v>
      </c>
      <c r="L3" t="s">
        <v>4353</v>
      </c>
    </row>
    <row r="4" spans="1:12" x14ac:dyDescent="0.25">
      <c r="A4" s="3">
        <v>2</v>
      </c>
      <c r="B4" t="s">
        <v>4218</v>
      </c>
      <c r="C4" t="s">
        <v>1350</v>
      </c>
      <c r="D4" s="8">
        <v>3</v>
      </c>
      <c r="E4" t="s">
        <v>97</v>
      </c>
      <c r="F4" s="8" t="s">
        <v>4246</v>
      </c>
      <c r="G4" t="s">
        <v>4192</v>
      </c>
      <c r="H4">
        <v>2</v>
      </c>
      <c r="I4" s="3" t="s">
        <v>4344</v>
      </c>
      <c r="J4">
        <v>3</v>
      </c>
      <c r="K4" t="s">
        <v>4348</v>
      </c>
      <c r="L4" t="s">
        <v>4351</v>
      </c>
    </row>
    <row r="5" spans="1:12" x14ac:dyDescent="0.25">
      <c r="A5" s="3">
        <v>3</v>
      </c>
      <c r="B5" t="s">
        <v>4219</v>
      </c>
      <c r="C5" t="s">
        <v>76</v>
      </c>
      <c r="F5" s="8" t="s">
        <v>4247</v>
      </c>
      <c r="G5" t="s">
        <v>2499</v>
      </c>
      <c r="H5">
        <v>3</v>
      </c>
      <c r="I5" s="3" t="s">
        <v>4347</v>
      </c>
      <c r="J5">
        <v>4</v>
      </c>
      <c r="K5" t="s">
        <v>4349</v>
      </c>
      <c r="L5" t="s">
        <v>4352</v>
      </c>
    </row>
    <row r="6" spans="1:12" x14ac:dyDescent="0.25">
      <c r="A6" s="3">
        <v>4</v>
      </c>
      <c r="B6" t="s">
        <v>4220</v>
      </c>
      <c r="C6" t="s">
        <v>77</v>
      </c>
      <c r="F6" s="8" t="s">
        <v>4248</v>
      </c>
      <c r="G6" t="s">
        <v>170</v>
      </c>
      <c r="H6">
        <v>4</v>
      </c>
      <c r="I6" s="3" t="s">
        <v>4370</v>
      </c>
      <c r="J6">
        <v>5</v>
      </c>
      <c r="K6" t="s">
        <v>2520</v>
      </c>
      <c r="L6" t="s">
        <v>4371</v>
      </c>
    </row>
    <row r="7" spans="1:12" x14ac:dyDescent="0.25">
      <c r="A7" s="3">
        <v>5</v>
      </c>
      <c r="B7" t="s">
        <v>4221</v>
      </c>
      <c r="C7" s="4" t="s">
        <v>38</v>
      </c>
      <c r="F7" s="8" t="s">
        <v>4249</v>
      </c>
      <c r="G7" t="s">
        <v>4259</v>
      </c>
      <c r="H7">
        <v>5</v>
      </c>
      <c r="I7" s="3" t="s">
        <v>4357</v>
      </c>
      <c r="J7">
        <v>99</v>
      </c>
    </row>
    <row r="8" spans="1:12" x14ac:dyDescent="0.25">
      <c r="A8" s="3">
        <v>6</v>
      </c>
      <c r="B8" t="s">
        <v>4222</v>
      </c>
      <c r="C8" t="s">
        <v>1351</v>
      </c>
      <c r="F8" s="8" t="s">
        <v>4250</v>
      </c>
      <c r="G8" t="s">
        <v>2509</v>
      </c>
      <c r="H8">
        <v>6</v>
      </c>
    </row>
    <row r="9" spans="1:12" x14ac:dyDescent="0.25">
      <c r="A9" s="3">
        <v>7</v>
      </c>
      <c r="B9" t="s">
        <v>4223</v>
      </c>
      <c r="C9" t="s">
        <v>36</v>
      </c>
      <c r="F9" s="8" t="s">
        <v>4251</v>
      </c>
      <c r="G9" t="s">
        <v>39</v>
      </c>
      <c r="H9">
        <v>7</v>
      </c>
    </row>
    <row r="10" spans="1:12" x14ac:dyDescent="0.25">
      <c r="A10" s="3">
        <v>8</v>
      </c>
      <c r="B10" t="s">
        <v>4224</v>
      </c>
      <c r="C10" t="s">
        <v>78</v>
      </c>
      <c r="F10" s="8" t="s">
        <v>4252</v>
      </c>
      <c r="G10" t="s">
        <v>2510</v>
      </c>
      <c r="H10">
        <v>8</v>
      </c>
    </row>
    <row r="11" spans="1:12" x14ac:dyDescent="0.25">
      <c r="A11" s="3">
        <v>9</v>
      </c>
      <c r="B11" t="s">
        <v>4225</v>
      </c>
      <c r="C11" t="s">
        <v>37</v>
      </c>
      <c r="F11" s="8" t="s">
        <v>4253</v>
      </c>
      <c r="G11" t="s">
        <v>2495</v>
      </c>
      <c r="H11">
        <v>9</v>
      </c>
    </row>
    <row r="12" spans="1:12" x14ac:dyDescent="0.25">
      <c r="A12" s="3">
        <v>10</v>
      </c>
      <c r="B12" t="s">
        <v>4226</v>
      </c>
      <c r="C12" t="s">
        <v>79</v>
      </c>
      <c r="F12" s="8" t="s">
        <v>4255</v>
      </c>
      <c r="G12" t="s">
        <v>4260</v>
      </c>
      <c r="H12">
        <v>10</v>
      </c>
    </row>
    <row r="13" spans="1:12" x14ac:dyDescent="0.25">
      <c r="A13" s="3">
        <v>11</v>
      </c>
      <c r="B13" t="s">
        <v>4227</v>
      </c>
      <c r="C13" t="s">
        <v>35</v>
      </c>
      <c r="F13" s="8" t="s">
        <v>4254</v>
      </c>
      <c r="G13" t="s">
        <v>2508</v>
      </c>
      <c r="H13">
        <v>11</v>
      </c>
    </row>
    <row r="14" spans="1:12" x14ac:dyDescent="0.25">
      <c r="A14" s="3">
        <v>12</v>
      </c>
      <c r="B14" t="s">
        <v>4228</v>
      </c>
      <c r="C14" t="s">
        <v>80</v>
      </c>
      <c r="F14" s="8" t="s">
        <v>4256</v>
      </c>
      <c r="G14" t="s">
        <v>4258</v>
      </c>
      <c r="H14">
        <v>11</v>
      </c>
    </row>
    <row r="15" spans="1:12" x14ac:dyDescent="0.25">
      <c r="A15" s="3">
        <v>13</v>
      </c>
      <c r="B15" t="s">
        <v>4229</v>
      </c>
      <c r="C15" t="s">
        <v>40</v>
      </c>
    </row>
    <row r="16" spans="1:12" x14ac:dyDescent="0.25">
      <c r="A16" s="3">
        <v>14</v>
      </c>
      <c r="B16" t="s">
        <v>4230</v>
      </c>
      <c r="C16" t="s">
        <v>1352</v>
      </c>
    </row>
    <row r="17" spans="1:3" x14ac:dyDescent="0.25">
      <c r="A17" s="3">
        <v>15</v>
      </c>
      <c r="B17" t="s">
        <v>4321</v>
      </c>
      <c r="C17" t="s">
        <v>4264</v>
      </c>
    </row>
    <row r="18" spans="1:3" x14ac:dyDescent="0.25">
      <c r="A18" s="3">
        <v>16</v>
      </c>
      <c r="B18" t="s">
        <v>4263</v>
      </c>
      <c r="C18" t="s">
        <v>4265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2019-08-01T23:18:37Z</dcterms:modified>
</cp:coreProperties>
</file>