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C3157399-6FBC-46C1-BE48-150C07FB080B}"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DumpedDataWorkarea!$A$2:$I$425</definedName>
    <definedName name="_xlnm._FilterDatabase" localSheetId="6" hidden="1">'ESO dumped WayshrineInfo'!$A$2:$N$491</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2" i="20" l="1"/>
  <c r="G73" i="20"/>
  <c r="H73" i="20"/>
  <c r="I73" i="20"/>
  <c r="D72" i="20"/>
  <c r="D73" i="20"/>
  <c r="J73" i="20" s="1"/>
  <c r="G72" i="20"/>
  <c r="H72" i="20"/>
  <c r="I72" i="20"/>
  <c r="D3" i="4"/>
  <c r="Q3" i="4"/>
  <c r="P3" i="4" s="1"/>
  <c r="V3" i="4"/>
  <c r="W3" i="4"/>
  <c r="Z3" i="4"/>
  <c r="Y3" i="4" s="1"/>
  <c r="AB3" i="4"/>
  <c r="AC3" i="4"/>
  <c r="AE3" i="4"/>
  <c r="AD3" i="4" s="1"/>
  <c r="AG3" i="4"/>
  <c r="AH3" i="4"/>
  <c r="AI3" i="4"/>
  <c r="AL3" i="4"/>
  <c r="AM3" i="4"/>
  <c r="AN3" i="4"/>
  <c r="AQ3" i="4"/>
  <c r="AR3" i="4"/>
  <c r="AS3" i="4"/>
  <c r="AV3" i="4"/>
  <c r="AW3" i="4"/>
  <c r="BA3" i="4"/>
  <c r="BB3" i="4"/>
  <c r="BC3" i="4"/>
  <c r="D4" i="4"/>
  <c r="Q4" i="4"/>
  <c r="V4" i="4"/>
  <c r="W4" i="4"/>
  <c r="Z4" i="4"/>
  <c r="Y4" i="4" s="1"/>
  <c r="AB4" i="4"/>
  <c r="AC4" i="4"/>
  <c r="AE4" i="4"/>
  <c r="AD4" i="4" s="1"/>
  <c r="AG4" i="4"/>
  <c r="AH4" i="4"/>
  <c r="AI4" i="4"/>
  <c r="AL4" i="4"/>
  <c r="AM4" i="4"/>
  <c r="AN4" i="4"/>
  <c r="AQ4" i="4"/>
  <c r="AR4" i="4"/>
  <c r="AS4" i="4"/>
  <c r="AV4" i="4"/>
  <c r="AW4" i="4"/>
  <c r="BA4" i="4"/>
  <c r="BB4" i="4"/>
  <c r="C560" i="15"/>
  <c r="B552" i="15"/>
  <c r="C552" i="15"/>
  <c r="C544" i="15"/>
  <c r="BA5" i="4"/>
  <c r="BB5" i="4"/>
  <c r="BA6" i="4"/>
  <c r="BB6" i="4"/>
  <c r="BA7" i="4"/>
  <c r="BB7" i="4"/>
  <c r="BA8" i="4"/>
  <c r="BB8" i="4"/>
  <c r="BA9" i="4"/>
  <c r="BB9" i="4"/>
  <c r="BA10" i="4"/>
  <c r="BB10" i="4"/>
  <c r="BA11" i="4"/>
  <c r="BB11" i="4"/>
  <c r="BA12" i="4"/>
  <c r="BB12" i="4"/>
  <c r="BA13" i="4"/>
  <c r="BB13" i="4"/>
  <c r="BA14" i="4"/>
  <c r="BB14" i="4"/>
  <c r="BA15" i="4"/>
  <c r="BB15" i="4"/>
  <c r="BA16" i="4"/>
  <c r="BB16" i="4"/>
  <c r="BA17" i="4"/>
  <c r="BB17" i="4"/>
  <c r="BA18" i="4"/>
  <c r="BB18" i="4"/>
  <c r="BA19" i="4"/>
  <c r="BB19" i="4"/>
  <c r="BA20" i="4"/>
  <c r="BB20" i="4"/>
  <c r="BA21" i="4"/>
  <c r="BB21" i="4"/>
  <c r="BA22" i="4"/>
  <c r="BB22" i="4"/>
  <c r="BA23" i="4"/>
  <c r="BB23" i="4"/>
  <c r="BA24" i="4"/>
  <c r="BB24" i="4"/>
  <c r="BA25" i="4"/>
  <c r="BB25" i="4"/>
  <c r="BA26" i="4"/>
  <c r="BB26" i="4"/>
  <c r="BA27" i="4"/>
  <c r="BB27" i="4"/>
  <c r="BA28" i="4"/>
  <c r="BB28" i="4"/>
  <c r="BA29" i="4"/>
  <c r="BB29" i="4"/>
  <c r="BA30" i="4"/>
  <c r="BB30" i="4"/>
  <c r="BA31" i="4"/>
  <c r="BB31" i="4"/>
  <c r="BA32" i="4"/>
  <c r="BB32" i="4"/>
  <c r="BA33" i="4"/>
  <c r="BB33" i="4"/>
  <c r="BA34" i="4"/>
  <c r="BB34" i="4"/>
  <c r="BA35" i="4"/>
  <c r="BB35" i="4"/>
  <c r="BA36" i="4"/>
  <c r="BB36" i="4"/>
  <c r="BA37" i="4"/>
  <c r="BB37" i="4"/>
  <c r="BA38" i="4"/>
  <c r="BB38" i="4"/>
  <c r="BA39" i="4"/>
  <c r="BB39" i="4"/>
  <c r="BA40" i="4"/>
  <c r="BB40" i="4"/>
  <c r="BA41" i="4"/>
  <c r="BB41" i="4"/>
  <c r="BA42" i="4"/>
  <c r="BB42" i="4"/>
  <c r="BA43" i="4"/>
  <c r="BB43" i="4"/>
  <c r="BA44" i="4"/>
  <c r="BB44" i="4"/>
  <c r="BA45" i="4"/>
  <c r="BB45" i="4"/>
  <c r="BA46" i="4"/>
  <c r="BB46" i="4"/>
  <c r="BA47" i="4"/>
  <c r="BB47" i="4"/>
  <c r="BA48" i="4"/>
  <c r="BB48" i="4"/>
  <c r="BA49" i="4"/>
  <c r="BB49" i="4"/>
  <c r="BA50" i="4"/>
  <c r="BB50" i="4"/>
  <c r="BA51" i="4"/>
  <c r="BB51" i="4"/>
  <c r="BA52" i="4"/>
  <c r="BB52" i="4"/>
  <c r="BA53" i="4"/>
  <c r="BB53" i="4"/>
  <c r="BA54" i="4"/>
  <c r="BB54" i="4"/>
  <c r="BA55" i="4"/>
  <c r="BB55" i="4"/>
  <c r="BA56" i="4"/>
  <c r="BB56" i="4"/>
  <c r="BA57" i="4"/>
  <c r="BB57" i="4"/>
  <c r="BA58" i="4"/>
  <c r="BB58" i="4"/>
  <c r="BA59" i="4"/>
  <c r="BB59" i="4"/>
  <c r="BA60" i="4"/>
  <c r="BB60" i="4"/>
  <c r="BA61" i="4"/>
  <c r="BB61" i="4"/>
  <c r="BA62" i="4"/>
  <c r="BB62" i="4"/>
  <c r="BA63" i="4"/>
  <c r="BB63" i="4"/>
  <c r="BA64" i="4"/>
  <c r="BB64" i="4"/>
  <c r="BA65" i="4"/>
  <c r="BB65" i="4"/>
  <c r="BA66" i="4"/>
  <c r="BB66" i="4"/>
  <c r="BA67" i="4"/>
  <c r="BB67" i="4"/>
  <c r="BA68" i="4"/>
  <c r="BB68" i="4"/>
  <c r="BA69" i="4"/>
  <c r="BB69" i="4"/>
  <c r="BA70" i="4"/>
  <c r="BB70" i="4"/>
  <c r="BA71" i="4"/>
  <c r="BB71" i="4"/>
  <c r="BA72" i="4"/>
  <c r="BB72" i="4"/>
  <c r="BA73" i="4"/>
  <c r="BB73" i="4"/>
  <c r="BA74" i="4"/>
  <c r="BB74" i="4"/>
  <c r="BA75" i="4"/>
  <c r="BB75" i="4"/>
  <c r="BA76" i="4"/>
  <c r="BB76" i="4"/>
  <c r="BA77" i="4"/>
  <c r="BB77" i="4"/>
  <c r="BA78" i="4"/>
  <c r="BB78" i="4"/>
  <c r="BA79" i="4"/>
  <c r="BB79" i="4"/>
  <c r="BA80" i="4"/>
  <c r="BB80" i="4"/>
  <c r="BA81" i="4"/>
  <c r="BB81" i="4"/>
  <c r="BA82" i="4"/>
  <c r="BB82" i="4"/>
  <c r="BA83" i="4"/>
  <c r="BB83" i="4"/>
  <c r="BA84" i="4"/>
  <c r="BB84" i="4"/>
  <c r="BA85" i="4"/>
  <c r="BB85" i="4"/>
  <c r="BA86" i="4"/>
  <c r="BB86" i="4"/>
  <c r="BA87" i="4"/>
  <c r="BB87" i="4"/>
  <c r="BA88" i="4"/>
  <c r="BB88" i="4"/>
  <c r="BA89" i="4"/>
  <c r="BB89" i="4"/>
  <c r="BA90" i="4"/>
  <c r="BB90" i="4"/>
  <c r="BA91" i="4"/>
  <c r="BB91" i="4"/>
  <c r="BA92" i="4"/>
  <c r="BB92" i="4"/>
  <c r="BA93" i="4"/>
  <c r="BB93" i="4"/>
  <c r="BA94" i="4"/>
  <c r="BB94" i="4"/>
  <c r="BA95" i="4"/>
  <c r="BB95" i="4"/>
  <c r="BA96" i="4"/>
  <c r="BB96" i="4"/>
  <c r="BA97" i="4"/>
  <c r="BB97" i="4"/>
  <c r="BA98" i="4"/>
  <c r="BB98" i="4"/>
  <c r="BA99" i="4"/>
  <c r="BB99" i="4"/>
  <c r="BA100" i="4"/>
  <c r="BB100" i="4"/>
  <c r="BA101" i="4"/>
  <c r="BB101" i="4"/>
  <c r="BA102" i="4"/>
  <c r="BB102" i="4"/>
  <c r="BA103" i="4"/>
  <c r="BB103" i="4"/>
  <c r="BA104" i="4"/>
  <c r="BB104" i="4"/>
  <c r="BA105" i="4"/>
  <c r="BB105" i="4"/>
  <c r="BA106" i="4"/>
  <c r="BB106" i="4"/>
  <c r="BA107" i="4"/>
  <c r="BB107" i="4"/>
  <c r="BA108" i="4"/>
  <c r="BB108" i="4"/>
  <c r="BA109" i="4"/>
  <c r="BB109" i="4"/>
  <c r="BA110" i="4"/>
  <c r="BB110" i="4"/>
  <c r="BA111" i="4"/>
  <c r="BB111" i="4"/>
  <c r="BA112" i="4"/>
  <c r="BB112" i="4"/>
  <c r="BA113" i="4"/>
  <c r="BB113" i="4"/>
  <c r="BA114" i="4"/>
  <c r="BB114" i="4"/>
  <c r="BA115" i="4"/>
  <c r="BB115" i="4"/>
  <c r="BA116" i="4"/>
  <c r="BB116" i="4"/>
  <c r="BA117" i="4"/>
  <c r="BB117" i="4"/>
  <c r="BA118" i="4"/>
  <c r="BB118" i="4"/>
  <c r="BA119" i="4"/>
  <c r="BB119" i="4"/>
  <c r="BA120" i="4"/>
  <c r="BB120" i="4"/>
  <c r="BA121" i="4"/>
  <c r="BB121" i="4"/>
  <c r="BA122" i="4"/>
  <c r="BB122" i="4"/>
  <c r="BA123" i="4"/>
  <c r="BB123" i="4"/>
  <c r="BA124" i="4"/>
  <c r="BB124" i="4"/>
  <c r="BA125" i="4"/>
  <c r="BB125" i="4"/>
  <c r="BA126" i="4"/>
  <c r="BB126" i="4"/>
  <c r="BA127" i="4"/>
  <c r="BB127" i="4"/>
  <c r="BA128" i="4"/>
  <c r="BB128" i="4"/>
  <c r="BA129" i="4"/>
  <c r="BB129" i="4"/>
  <c r="BA130" i="4"/>
  <c r="BB130" i="4"/>
  <c r="BA131" i="4"/>
  <c r="BB131" i="4"/>
  <c r="BA132" i="4"/>
  <c r="BB132" i="4"/>
  <c r="BA133" i="4"/>
  <c r="BB133" i="4"/>
  <c r="BA134" i="4"/>
  <c r="BB134" i="4"/>
  <c r="BA135" i="4"/>
  <c r="BB135" i="4"/>
  <c r="BA136" i="4"/>
  <c r="BB136" i="4"/>
  <c r="BA137" i="4"/>
  <c r="BB137" i="4"/>
  <c r="BA138" i="4"/>
  <c r="BB138" i="4"/>
  <c r="BA139" i="4"/>
  <c r="BB139" i="4"/>
  <c r="BA140" i="4"/>
  <c r="BB140" i="4"/>
  <c r="BA141" i="4"/>
  <c r="BB141" i="4"/>
  <c r="BA142" i="4"/>
  <c r="BB142" i="4"/>
  <c r="BA143" i="4"/>
  <c r="BB143" i="4"/>
  <c r="BA144" i="4"/>
  <c r="BB144" i="4"/>
  <c r="BA145" i="4"/>
  <c r="BB145" i="4"/>
  <c r="BA146" i="4"/>
  <c r="BB146" i="4"/>
  <c r="BA147" i="4"/>
  <c r="BB147" i="4"/>
  <c r="BA148" i="4"/>
  <c r="BB148" i="4"/>
  <c r="BA149" i="4"/>
  <c r="BB149" i="4"/>
  <c r="BA150" i="4"/>
  <c r="BB150" i="4"/>
  <c r="BA151" i="4"/>
  <c r="BB151" i="4"/>
  <c r="BA152" i="4"/>
  <c r="BB152" i="4"/>
  <c r="BA153" i="4"/>
  <c r="BB153" i="4"/>
  <c r="BA154" i="4"/>
  <c r="BB154" i="4"/>
  <c r="BA155" i="4"/>
  <c r="BB155" i="4"/>
  <c r="BA156" i="4"/>
  <c r="BB156" i="4"/>
  <c r="BA157" i="4"/>
  <c r="BB157" i="4"/>
  <c r="BA158" i="4"/>
  <c r="BB158" i="4"/>
  <c r="BA159" i="4"/>
  <c r="BB159" i="4"/>
  <c r="BA160" i="4"/>
  <c r="BB160" i="4"/>
  <c r="BA161" i="4"/>
  <c r="BB161" i="4"/>
  <c r="BA162" i="4"/>
  <c r="BB162" i="4"/>
  <c r="BA163" i="4"/>
  <c r="BB163" i="4"/>
  <c r="BA164" i="4"/>
  <c r="BB164" i="4"/>
  <c r="BA165" i="4"/>
  <c r="BB165" i="4"/>
  <c r="BA166" i="4"/>
  <c r="BB166" i="4"/>
  <c r="BA167" i="4"/>
  <c r="BB167" i="4"/>
  <c r="BA168" i="4"/>
  <c r="BB168" i="4"/>
  <c r="BA169" i="4"/>
  <c r="BB169" i="4"/>
  <c r="BA170" i="4"/>
  <c r="BB170" i="4"/>
  <c r="BA171" i="4"/>
  <c r="BB171" i="4"/>
  <c r="BA172" i="4"/>
  <c r="BB172" i="4"/>
  <c r="BA173" i="4"/>
  <c r="BB173" i="4"/>
  <c r="BA174" i="4"/>
  <c r="BB174" i="4"/>
  <c r="BA175" i="4"/>
  <c r="BB175" i="4"/>
  <c r="AY176" i="4"/>
  <c r="AZ176" i="4"/>
  <c r="BA176" i="4"/>
  <c r="BB176" i="4"/>
  <c r="BC176" i="4"/>
  <c r="BA177" i="4"/>
  <c r="BB177" i="4"/>
  <c r="BA178" i="4"/>
  <c r="BB178" i="4"/>
  <c r="BA179" i="4"/>
  <c r="BB179" i="4"/>
  <c r="BA180" i="4"/>
  <c r="BB180" i="4"/>
  <c r="BA181" i="4"/>
  <c r="BB181" i="4"/>
  <c r="BA182" i="4"/>
  <c r="BB182" i="4"/>
  <c r="BA183" i="4"/>
  <c r="BB183" i="4"/>
  <c r="BA184" i="4"/>
  <c r="BB184" i="4"/>
  <c r="BA185" i="4"/>
  <c r="BB185" i="4"/>
  <c r="BA186" i="4"/>
  <c r="BB186" i="4"/>
  <c r="BA187" i="4"/>
  <c r="BB187" i="4"/>
  <c r="BA188" i="4"/>
  <c r="BB188" i="4"/>
  <c r="BA189" i="4"/>
  <c r="BB189" i="4"/>
  <c r="BA190" i="4"/>
  <c r="BB190" i="4"/>
  <c r="BA191" i="4"/>
  <c r="BB191" i="4"/>
  <c r="BA192" i="4"/>
  <c r="BB192" i="4"/>
  <c r="BA193" i="4"/>
  <c r="BB193" i="4"/>
  <c r="BA194" i="4"/>
  <c r="BB194" i="4"/>
  <c r="BA195" i="4"/>
  <c r="BB195" i="4"/>
  <c r="BA196" i="4"/>
  <c r="BB196" i="4"/>
  <c r="BA197" i="4"/>
  <c r="BB197" i="4"/>
  <c r="BA198" i="4"/>
  <c r="BB198" i="4"/>
  <c r="BA199" i="4"/>
  <c r="BB199" i="4"/>
  <c r="BA200" i="4"/>
  <c r="BB200" i="4"/>
  <c r="BA201" i="4"/>
  <c r="BB201" i="4"/>
  <c r="BA202" i="4"/>
  <c r="BB202" i="4"/>
  <c r="BA203" i="4"/>
  <c r="BB203" i="4"/>
  <c r="BA204" i="4"/>
  <c r="BB204" i="4"/>
  <c r="BA205" i="4"/>
  <c r="BB205" i="4"/>
  <c r="BA206" i="4"/>
  <c r="BB206" i="4"/>
  <c r="BA207" i="4"/>
  <c r="BB207" i="4"/>
  <c r="BA208" i="4"/>
  <c r="BB208" i="4"/>
  <c r="BA209" i="4"/>
  <c r="BB209" i="4"/>
  <c r="BA210" i="4"/>
  <c r="BB210" i="4"/>
  <c r="BA211" i="4"/>
  <c r="BB211" i="4"/>
  <c r="BA212" i="4"/>
  <c r="BB212" i="4"/>
  <c r="BA213" i="4"/>
  <c r="BB213" i="4"/>
  <c r="BA214" i="4"/>
  <c r="BB214" i="4"/>
  <c r="BA215" i="4"/>
  <c r="BB215" i="4"/>
  <c r="BA216" i="4"/>
  <c r="BB216" i="4"/>
  <c r="BA217" i="4"/>
  <c r="BB217" i="4"/>
  <c r="BA218" i="4"/>
  <c r="BB218" i="4"/>
  <c r="BA219" i="4"/>
  <c r="BB219" i="4"/>
  <c r="AY220" i="4"/>
  <c r="AZ220" i="4"/>
  <c r="BA220" i="4"/>
  <c r="BB220" i="4"/>
  <c r="BC220" i="4"/>
  <c r="BA221" i="4"/>
  <c r="BB221" i="4"/>
  <c r="BA222" i="4"/>
  <c r="BB222" i="4"/>
  <c r="BA223" i="4"/>
  <c r="BB223" i="4"/>
  <c r="BA224" i="4"/>
  <c r="BB224" i="4"/>
  <c r="BA225" i="4"/>
  <c r="BB225" i="4"/>
  <c r="BA226" i="4"/>
  <c r="BB226" i="4"/>
  <c r="BA227" i="4"/>
  <c r="BB227" i="4"/>
  <c r="BA228" i="4"/>
  <c r="BB228" i="4"/>
  <c r="BA229" i="4"/>
  <c r="BB229" i="4"/>
  <c r="BA230" i="4"/>
  <c r="BB230" i="4"/>
  <c r="BA231" i="4"/>
  <c r="BB231" i="4"/>
  <c r="BA232" i="4"/>
  <c r="BB232" i="4"/>
  <c r="BA233" i="4"/>
  <c r="BB233" i="4"/>
  <c r="BA234" i="4"/>
  <c r="BB234" i="4"/>
  <c r="BA235" i="4"/>
  <c r="BB235" i="4"/>
  <c r="BA236" i="4"/>
  <c r="BB236" i="4"/>
  <c r="BA237" i="4"/>
  <c r="BB237" i="4"/>
  <c r="BA238" i="4"/>
  <c r="BB238" i="4"/>
  <c r="BA239" i="4"/>
  <c r="BB239" i="4"/>
  <c r="BA240" i="4"/>
  <c r="BB240" i="4"/>
  <c r="BA241" i="4"/>
  <c r="BB241" i="4"/>
  <c r="BA242" i="4"/>
  <c r="BB242" i="4"/>
  <c r="BA243" i="4"/>
  <c r="BB243" i="4"/>
  <c r="BA244" i="4"/>
  <c r="BB244" i="4"/>
  <c r="BA245" i="4"/>
  <c r="BB245" i="4"/>
  <c r="BA246" i="4"/>
  <c r="BB246" i="4"/>
  <c r="BA247" i="4"/>
  <c r="BB247" i="4"/>
  <c r="BA248" i="4"/>
  <c r="BB248" i="4"/>
  <c r="BA249" i="4"/>
  <c r="BB249" i="4"/>
  <c r="BA250" i="4"/>
  <c r="BB250" i="4"/>
  <c r="BA251" i="4"/>
  <c r="BB251" i="4"/>
  <c r="BA252" i="4"/>
  <c r="BB252" i="4"/>
  <c r="BA253" i="4"/>
  <c r="BB253" i="4"/>
  <c r="BA254" i="4"/>
  <c r="BB254" i="4"/>
  <c r="BA255" i="4"/>
  <c r="BB255" i="4"/>
  <c r="BA256" i="4"/>
  <c r="BB256" i="4"/>
  <c r="BA257" i="4"/>
  <c r="BB257" i="4"/>
  <c r="BA258" i="4"/>
  <c r="BB258" i="4"/>
  <c r="BA259" i="4"/>
  <c r="BB259" i="4"/>
  <c r="BA260" i="4"/>
  <c r="BB260" i="4"/>
  <c r="BA261" i="4"/>
  <c r="BB261" i="4"/>
  <c r="BA262" i="4"/>
  <c r="BB262" i="4"/>
  <c r="BA263" i="4"/>
  <c r="BB263" i="4"/>
  <c r="BA264" i="4"/>
  <c r="BB264" i="4"/>
  <c r="BA265" i="4"/>
  <c r="BB265" i="4"/>
  <c r="BA266" i="4"/>
  <c r="BB266" i="4"/>
  <c r="BA267" i="4"/>
  <c r="BB267" i="4"/>
  <c r="BA268" i="4"/>
  <c r="BB268" i="4"/>
  <c r="BA269" i="4"/>
  <c r="BB269" i="4"/>
  <c r="BA270" i="4"/>
  <c r="BB270" i="4"/>
  <c r="BA271" i="4"/>
  <c r="BB271" i="4"/>
  <c r="BA272" i="4"/>
  <c r="BB272" i="4"/>
  <c r="BA273" i="4"/>
  <c r="BB273" i="4"/>
  <c r="BA274" i="4"/>
  <c r="BB274" i="4"/>
  <c r="BA275" i="4"/>
  <c r="BB275" i="4"/>
  <c r="BA276" i="4"/>
  <c r="BB276" i="4"/>
  <c r="BA277" i="4"/>
  <c r="BB277" i="4"/>
  <c r="BA278" i="4"/>
  <c r="BB278" i="4"/>
  <c r="BA279" i="4"/>
  <c r="BB279" i="4"/>
  <c r="BA280" i="4"/>
  <c r="BB280" i="4"/>
  <c r="BA281" i="4"/>
  <c r="BB281" i="4"/>
  <c r="BA282" i="4"/>
  <c r="BB282" i="4"/>
  <c r="BA283" i="4"/>
  <c r="BB283" i="4"/>
  <c r="BA284" i="4"/>
  <c r="BB284" i="4"/>
  <c r="BA285" i="4"/>
  <c r="BB285" i="4"/>
  <c r="BA286" i="4"/>
  <c r="BB286" i="4"/>
  <c r="BA287" i="4"/>
  <c r="BB287" i="4"/>
  <c r="BA288" i="4"/>
  <c r="BB288" i="4"/>
  <c r="BA289" i="4"/>
  <c r="BB289" i="4"/>
  <c r="BA290" i="4"/>
  <c r="BB290" i="4"/>
  <c r="BA291" i="4"/>
  <c r="BB291" i="4"/>
  <c r="BA292" i="4"/>
  <c r="BB292" i="4"/>
  <c r="BA293" i="4"/>
  <c r="BB293" i="4"/>
  <c r="BA294" i="4"/>
  <c r="BB294" i="4"/>
  <c r="BA295" i="4"/>
  <c r="BB295" i="4"/>
  <c r="BA296" i="4"/>
  <c r="BB296" i="4"/>
  <c r="BA297" i="4"/>
  <c r="BB297" i="4"/>
  <c r="BA298" i="4"/>
  <c r="BB298" i="4"/>
  <c r="BA299" i="4"/>
  <c r="BB299" i="4"/>
  <c r="BA300" i="4"/>
  <c r="BB300" i="4"/>
  <c r="BA301" i="4"/>
  <c r="BB301" i="4"/>
  <c r="BA302" i="4"/>
  <c r="BB302" i="4"/>
  <c r="BA303" i="4"/>
  <c r="BB303" i="4"/>
  <c r="BA304" i="4"/>
  <c r="BB304" i="4"/>
  <c r="BA305" i="4"/>
  <c r="BB305" i="4"/>
  <c r="BA306" i="4"/>
  <c r="BB306" i="4"/>
  <c r="BA307" i="4"/>
  <c r="BB307" i="4"/>
  <c r="BA308" i="4"/>
  <c r="BB308" i="4"/>
  <c r="BA309" i="4"/>
  <c r="BB309" i="4"/>
  <c r="BA310" i="4"/>
  <c r="BB310" i="4"/>
  <c r="BA311" i="4"/>
  <c r="BB311" i="4"/>
  <c r="BA312" i="4"/>
  <c r="BB312" i="4"/>
  <c r="BA313" i="4"/>
  <c r="BB313" i="4"/>
  <c r="BA314" i="4"/>
  <c r="BB314" i="4"/>
  <c r="BA315" i="4"/>
  <c r="BB315" i="4"/>
  <c r="BA316" i="4"/>
  <c r="BB316" i="4"/>
  <c r="BA317" i="4"/>
  <c r="BB317" i="4"/>
  <c r="BA318" i="4"/>
  <c r="BB318" i="4"/>
  <c r="BA319" i="4"/>
  <c r="BB319" i="4"/>
  <c r="BA320" i="4"/>
  <c r="BB320" i="4"/>
  <c r="BA321" i="4"/>
  <c r="BB321" i="4"/>
  <c r="BA322" i="4"/>
  <c r="BB322" i="4"/>
  <c r="BA323" i="4"/>
  <c r="BB323" i="4"/>
  <c r="BA324" i="4"/>
  <c r="BB324" i="4"/>
  <c r="BA325" i="4"/>
  <c r="BB325" i="4"/>
  <c r="BA326" i="4"/>
  <c r="BB326" i="4"/>
  <c r="BA327" i="4"/>
  <c r="BB327" i="4"/>
  <c r="BA328" i="4"/>
  <c r="BB328" i="4"/>
  <c r="BA329" i="4"/>
  <c r="BB329" i="4"/>
  <c r="BA330" i="4"/>
  <c r="BB330" i="4"/>
  <c r="BA331" i="4"/>
  <c r="BB331" i="4"/>
  <c r="BA332" i="4"/>
  <c r="BB332" i="4"/>
  <c r="BA333" i="4"/>
  <c r="BB333" i="4"/>
  <c r="BA334" i="4"/>
  <c r="BB334" i="4"/>
  <c r="BA335" i="4"/>
  <c r="BB335" i="4"/>
  <c r="BA336" i="4"/>
  <c r="BB336" i="4"/>
  <c r="BA337" i="4"/>
  <c r="BB337" i="4"/>
  <c r="BA338" i="4"/>
  <c r="BB338" i="4"/>
  <c r="BA339" i="4"/>
  <c r="BB339" i="4"/>
  <c r="BA340" i="4"/>
  <c r="BB340" i="4"/>
  <c r="BA341" i="4"/>
  <c r="BB341" i="4"/>
  <c r="BA342" i="4"/>
  <c r="BB342" i="4"/>
  <c r="BA343" i="4"/>
  <c r="BB343" i="4"/>
  <c r="BA344" i="4"/>
  <c r="BB344" i="4"/>
  <c r="BA345" i="4"/>
  <c r="BB345" i="4"/>
  <c r="BA346" i="4"/>
  <c r="BB346" i="4"/>
  <c r="BA347" i="4"/>
  <c r="BB347" i="4"/>
  <c r="BA348" i="4"/>
  <c r="BB348" i="4"/>
  <c r="BA349" i="4"/>
  <c r="BB349" i="4"/>
  <c r="BA350" i="4"/>
  <c r="BB350" i="4"/>
  <c r="BA351" i="4"/>
  <c r="BB351" i="4"/>
  <c r="BA352" i="4"/>
  <c r="BB352" i="4"/>
  <c r="BA353" i="4"/>
  <c r="BB353" i="4"/>
  <c r="BA354" i="4"/>
  <c r="BB354" i="4"/>
  <c r="BA355" i="4"/>
  <c r="BB355" i="4"/>
  <c r="BA356" i="4"/>
  <c r="BB356" i="4"/>
  <c r="BA357" i="4"/>
  <c r="BB357" i="4"/>
  <c r="BA358" i="4"/>
  <c r="BB358" i="4"/>
  <c r="BA359" i="4"/>
  <c r="BB359" i="4"/>
  <c r="BA360" i="4"/>
  <c r="BB360" i="4"/>
  <c r="BA361" i="4"/>
  <c r="BB361" i="4"/>
  <c r="BA362" i="4"/>
  <c r="BB362" i="4"/>
  <c r="BA363" i="4"/>
  <c r="BB363" i="4"/>
  <c r="BA364" i="4"/>
  <c r="BB364" i="4"/>
  <c r="BA365" i="4"/>
  <c r="BB365" i="4"/>
  <c r="BA366" i="4"/>
  <c r="BB366" i="4"/>
  <c r="BA367" i="4"/>
  <c r="BB367" i="4"/>
  <c r="BA368" i="4"/>
  <c r="BB368" i="4"/>
  <c r="BA369" i="4"/>
  <c r="BB369" i="4"/>
  <c r="BA370" i="4"/>
  <c r="BB370" i="4"/>
  <c r="BA371" i="4"/>
  <c r="BB371" i="4"/>
  <c r="BA372" i="4"/>
  <c r="BB372" i="4"/>
  <c r="BA373" i="4"/>
  <c r="BB373" i="4"/>
  <c r="BA374" i="4"/>
  <c r="BB374" i="4"/>
  <c r="BA375" i="4"/>
  <c r="BB375" i="4"/>
  <c r="BA376" i="4"/>
  <c r="BB376" i="4"/>
  <c r="BA377" i="4"/>
  <c r="BB377" i="4"/>
  <c r="BA378" i="4"/>
  <c r="BB378" i="4"/>
  <c r="BA379" i="4"/>
  <c r="BB379" i="4"/>
  <c r="BA380" i="4"/>
  <c r="BB380" i="4"/>
  <c r="BA381" i="4"/>
  <c r="BB381" i="4"/>
  <c r="BA382" i="4"/>
  <c r="BB382" i="4"/>
  <c r="BA383" i="4"/>
  <c r="BB383" i="4"/>
  <c r="BA384" i="4"/>
  <c r="BB384" i="4"/>
  <c r="BA385" i="4"/>
  <c r="BB385" i="4"/>
  <c r="BA386" i="4"/>
  <c r="BB386" i="4"/>
  <c r="BA387" i="4"/>
  <c r="BB387" i="4"/>
  <c r="BA388" i="4"/>
  <c r="BB388" i="4"/>
  <c r="BA389" i="4"/>
  <c r="BB389" i="4"/>
  <c r="BA390" i="4"/>
  <c r="BB390" i="4"/>
  <c r="BA391" i="4"/>
  <c r="BB391" i="4"/>
  <c r="BA392" i="4"/>
  <c r="BB392" i="4"/>
  <c r="BA393" i="4"/>
  <c r="BB393" i="4"/>
  <c r="BA394" i="4"/>
  <c r="BB394" i="4"/>
  <c r="BA395" i="4"/>
  <c r="BB395" i="4"/>
  <c r="BA396" i="4"/>
  <c r="BB396" i="4"/>
  <c r="BA397" i="4"/>
  <c r="BB397" i="4"/>
  <c r="BA398" i="4"/>
  <c r="BB398" i="4"/>
  <c r="BA399" i="4"/>
  <c r="BB399" i="4"/>
  <c r="BA400" i="4"/>
  <c r="BB400" i="4"/>
  <c r="BA401" i="4"/>
  <c r="BB401" i="4"/>
  <c r="BA402" i="4"/>
  <c r="BB402" i="4"/>
  <c r="BA403" i="4"/>
  <c r="BB403" i="4"/>
  <c r="BA404" i="4"/>
  <c r="BB404" i="4"/>
  <c r="BA405" i="4"/>
  <c r="BB405" i="4"/>
  <c r="BA406" i="4"/>
  <c r="BB406" i="4"/>
  <c r="BA407" i="4"/>
  <c r="BB407" i="4"/>
  <c r="BA408" i="4"/>
  <c r="BB408" i="4"/>
  <c r="BA409" i="4"/>
  <c r="BB409" i="4"/>
  <c r="BA410" i="4"/>
  <c r="BB410" i="4"/>
  <c r="BA411" i="4"/>
  <c r="BB411" i="4"/>
  <c r="BA412" i="4"/>
  <c r="BB412" i="4"/>
  <c r="BA413" i="4"/>
  <c r="BB413" i="4"/>
  <c r="BA414" i="4"/>
  <c r="BB414" i="4"/>
  <c r="BA415" i="4"/>
  <c r="BB415" i="4"/>
  <c r="BA416" i="4"/>
  <c r="BB416" i="4"/>
  <c r="BA417" i="4"/>
  <c r="BB417" i="4"/>
  <c r="BA418" i="4"/>
  <c r="BB418" i="4"/>
  <c r="BA419" i="4"/>
  <c r="BB419" i="4"/>
  <c r="BA420" i="4"/>
  <c r="BB420" i="4"/>
  <c r="BA421" i="4"/>
  <c r="BB421" i="4"/>
  <c r="BA422" i="4"/>
  <c r="BB422" i="4"/>
  <c r="AY423" i="4"/>
  <c r="AZ423" i="4"/>
  <c r="BA423" i="4"/>
  <c r="BB423" i="4"/>
  <c r="BC423" i="4"/>
  <c r="AY424" i="4"/>
  <c r="AZ424" i="4"/>
  <c r="BA424" i="4"/>
  <c r="BB424" i="4"/>
  <c r="BC424" i="4"/>
  <c r="AY425" i="4"/>
  <c r="AZ425" i="4"/>
  <c r="BA425" i="4"/>
  <c r="BB425" i="4"/>
  <c r="BC425" i="4"/>
  <c r="AY426" i="4"/>
  <c r="AZ426" i="4"/>
  <c r="BA426" i="4"/>
  <c r="BB426" i="4"/>
  <c r="BC426" i="4"/>
  <c r="BA427" i="4"/>
  <c r="BB427" i="4"/>
  <c r="BA428" i="4"/>
  <c r="BB428" i="4"/>
  <c r="BA429" i="4"/>
  <c r="BB429" i="4"/>
  <c r="BA430" i="4"/>
  <c r="BB430" i="4"/>
  <c r="BA431" i="4"/>
  <c r="BB431" i="4"/>
  <c r="BA432" i="4"/>
  <c r="BB432" i="4"/>
  <c r="BA433" i="4"/>
  <c r="BB433" i="4"/>
  <c r="BA434" i="4"/>
  <c r="BB434" i="4"/>
  <c r="BA435" i="4"/>
  <c r="BB435" i="4"/>
  <c r="BA436" i="4"/>
  <c r="BB436" i="4"/>
  <c r="BA437" i="4"/>
  <c r="BB437" i="4"/>
  <c r="BA438" i="4"/>
  <c r="BB438" i="4"/>
  <c r="BA439" i="4"/>
  <c r="BB439" i="4"/>
  <c r="AY440" i="4"/>
  <c r="AZ440" i="4"/>
  <c r="BA440" i="4"/>
  <c r="BB440" i="4"/>
  <c r="BC440" i="4"/>
  <c r="BA441" i="4"/>
  <c r="BB441" i="4"/>
  <c r="AY442" i="4"/>
  <c r="AZ442" i="4"/>
  <c r="BA442" i="4"/>
  <c r="BB442" i="4"/>
  <c r="BC442" i="4"/>
  <c r="BA443" i="4"/>
  <c r="BB443" i="4"/>
  <c r="AY444" i="4"/>
  <c r="AZ444" i="4"/>
  <c r="BA444" i="4"/>
  <c r="BB444" i="4"/>
  <c r="BC444" i="4"/>
  <c r="BA445" i="4"/>
  <c r="BB445" i="4"/>
  <c r="BA446" i="4"/>
  <c r="BB446" i="4"/>
  <c r="AY447" i="4"/>
  <c r="AZ447" i="4"/>
  <c r="BA447" i="4"/>
  <c r="BB447" i="4"/>
  <c r="BC447" i="4"/>
  <c r="AY448" i="4"/>
  <c r="AZ448" i="4"/>
  <c r="BA448" i="4"/>
  <c r="BB448" i="4"/>
  <c r="BC448" i="4"/>
  <c r="AY449" i="4"/>
  <c r="AZ449" i="4"/>
  <c r="BA449" i="4"/>
  <c r="BB449" i="4"/>
  <c r="BC449" i="4"/>
  <c r="AY450" i="4"/>
  <c r="AZ450" i="4"/>
  <c r="BA450" i="4"/>
  <c r="BB450" i="4"/>
  <c r="BC450" i="4"/>
  <c r="BA451" i="4"/>
  <c r="BB451" i="4"/>
  <c r="BA452" i="4"/>
  <c r="BB452" i="4"/>
  <c r="BA453" i="4"/>
  <c r="BB453" i="4"/>
  <c r="BA454" i="4"/>
  <c r="BB454" i="4"/>
  <c r="BA455" i="4"/>
  <c r="BB455" i="4"/>
  <c r="BA456" i="4"/>
  <c r="BB456" i="4"/>
  <c r="BA457" i="4"/>
  <c r="BB457" i="4"/>
  <c r="BA458" i="4"/>
  <c r="BB458" i="4"/>
  <c r="BA459" i="4"/>
  <c r="BB459" i="4"/>
  <c r="BA460" i="4"/>
  <c r="BB460" i="4"/>
  <c r="BA461" i="4"/>
  <c r="BB461" i="4"/>
  <c r="BA462" i="4"/>
  <c r="BB462" i="4"/>
  <c r="BA463" i="4"/>
  <c r="BB463" i="4"/>
  <c r="BA464" i="4"/>
  <c r="BB464" i="4"/>
  <c r="BA465" i="4"/>
  <c r="BB465" i="4"/>
  <c r="BA466" i="4"/>
  <c r="BB466" i="4"/>
  <c r="BA467" i="4"/>
  <c r="BB467" i="4"/>
  <c r="BA468" i="4"/>
  <c r="BB468" i="4"/>
  <c r="BA469" i="4"/>
  <c r="BB469" i="4"/>
  <c r="BA470" i="4"/>
  <c r="BB470" i="4"/>
  <c r="BA471" i="4"/>
  <c r="BB471" i="4"/>
  <c r="BA472" i="4"/>
  <c r="BB472" i="4"/>
  <c r="BA473" i="4"/>
  <c r="BB473" i="4"/>
  <c r="BA474" i="4"/>
  <c r="BB474" i="4"/>
  <c r="BA475" i="4"/>
  <c r="BB475" i="4"/>
  <c r="BA476" i="4"/>
  <c r="BB476" i="4"/>
  <c r="BA477" i="4"/>
  <c r="BB477" i="4"/>
  <c r="BA478" i="4"/>
  <c r="BB478" i="4"/>
  <c r="BA479" i="4"/>
  <c r="BB479" i="4"/>
  <c r="BA480" i="4"/>
  <c r="BB480" i="4"/>
  <c r="BA481" i="4"/>
  <c r="BB481" i="4"/>
  <c r="BA482" i="4"/>
  <c r="BB482" i="4"/>
  <c r="BA483" i="4"/>
  <c r="BB483" i="4"/>
  <c r="BA484" i="4"/>
  <c r="BB484" i="4"/>
  <c r="BA485" i="4"/>
  <c r="BB485" i="4"/>
  <c r="BA486" i="4"/>
  <c r="BB486" i="4"/>
  <c r="BA487" i="4"/>
  <c r="BB487" i="4"/>
  <c r="BA488" i="4"/>
  <c r="BB488" i="4"/>
  <c r="BA489" i="4"/>
  <c r="BB489" i="4"/>
  <c r="BA490" i="4"/>
  <c r="BB490" i="4"/>
  <c r="BA491" i="4"/>
  <c r="BB491" i="4"/>
  <c r="BA492" i="4"/>
  <c r="BB492" i="4"/>
  <c r="BA493" i="4"/>
  <c r="BB493" i="4"/>
  <c r="BA494" i="4"/>
  <c r="BB494" i="4"/>
  <c r="BA495" i="4"/>
  <c r="BB495" i="4"/>
  <c r="BA496" i="4"/>
  <c r="BB496" i="4"/>
  <c r="BA497" i="4"/>
  <c r="BB497" i="4"/>
  <c r="BA498" i="4"/>
  <c r="BB498" i="4"/>
  <c r="BA499" i="4"/>
  <c r="BB499" i="4"/>
  <c r="BA500" i="4"/>
  <c r="BB500" i="4"/>
  <c r="BA501" i="4"/>
  <c r="BB501" i="4"/>
  <c r="BA502" i="4"/>
  <c r="BB502" i="4"/>
  <c r="BA503" i="4"/>
  <c r="BB503" i="4"/>
  <c r="BA504" i="4"/>
  <c r="BB504" i="4"/>
  <c r="BA505" i="4"/>
  <c r="BB505" i="4"/>
  <c r="BA506" i="4"/>
  <c r="BB506" i="4"/>
  <c r="BA507" i="4"/>
  <c r="BB507" i="4"/>
  <c r="BA508" i="4"/>
  <c r="BB508" i="4"/>
  <c r="BA509" i="4"/>
  <c r="BB509" i="4"/>
  <c r="BA510" i="4"/>
  <c r="BB510" i="4"/>
  <c r="BA511" i="4"/>
  <c r="BB511" i="4"/>
  <c r="BA512" i="4"/>
  <c r="BB512" i="4"/>
  <c r="BA513" i="4"/>
  <c r="BB513" i="4"/>
  <c r="BA514" i="4"/>
  <c r="BB514" i="4"/>
  <c r="BA515" i="4"/>
  <c r="BB515" i="4"/>
  <c r="BA516" i="4"/>
  <c r="BB516" i="4"/>
  <c r="BA517" i="4"/>
  <c r="BB517" i="4"/>
  <c r="BA518" i="4"/>
  <c r="BB518" i="4"/>
  <c r="BA519" i="4"/>
  <c r="BB519" i="4"/>
  <c r="BA520" i="4"/>
  <c r="BB520" i="4"/>
  <c r="BA521" i="4"/>
  <c r="BB521" i="4"/>
  <c r="BA522" i="4"/>
  <c r="BB522" i="4"/>
  <c r="BA523" i="4"/>
  <c r="BB523" i="4"/>
  <c r="BA524" i="4"/>
  <c r="BB524" i="4"/>
  <c r="BA525" i="4"/>
  <c r="BB525" i="4"/>
  <c r="BA526" i="4"/>
  <c r="BB526" i="4"/>
  <c r="BA527" i="4"/>
  <c r="BB527" i="4"/>
  <c r="BA528" i="4"/>
  <c r="BB528" i="4"/>
  <c r="BA529" i="4"/>
  <c r="BB529" i="4"/>
  <c r="BA530" i="4"/>
  <c r="BB530" i="4"/>
  <c r="BA531" i="4"/>
  <c r="BB531" i="4"/>
  <c r="BA532" i="4"/>
  <c r="BB532" i="4"/>
  <c r="BA533" i="4"/>
  <c r="BB533" i="4"/>
  <c r="BA534" i="4"/>
  <c r="BB534" i="4"/>
  <c r="BA535" i="4"/>
  <c r="BB535" i="4"/>
  <c r="BA536" i="4"/>
  <c r="BB536" i="4"/>
  <c r="BA537" i="4"/>
  <c r="BB537" i="4"/>
  <c r="BA538" i="4"/>
  <c r="BB538" i="4"/>
  <c r="BA539" i="4"/>
  <c r="BB539" i="4"/>
  <c r="BA540" i="4"/>
  <c r="BB540" i="4"/>
  <c r="BA541" i="4"/>
  <c r="BB541" i="4"/>
  <c r="BA542" i="4"/>
  <c r="BB542" i="4"/>
  <c r="BA543" i="4"/>
  <c r="BB543" i="4"/>
  <c r="BA544" i="4"/>
  <c r="BB544" i="4"/>
  <c r="BA545" i="4"/>
  <c r="BB545" i="4"/>
  <c r="BA546" i="4"/>
  <c r="BB546" i="4"/>
  <c r="BA547" i="4"/>
  <c r="BB547" i="4"/>
  <c r="BA548" i="4"/>
  <c r="BB548" i="4"/>
  <c r="BA549" i="4"/>
  <c r="BB549" i="4"/>
  <c r="BA550" i="4"/>
  <c r="BB550" i="4"/>
  <c r="BA551" i="4"/>
  <c r="BB551" i="4"/>
  <c r="BA552" i="4"/>
  <c r="BB552" i="4"/>
  <c r="BA553" i="4"/>
  <c r="BB553" i="4"/>
  <c r="BA554" i="4"/>
  <c r="BB554" i="4"/>
  <c r="BA555" i="4"/>
  <c r="BB555" i="4"/>
  <c r="BA556" i="4"/>
  <c r="BB556" i="4"/>
  <c r="AY557" i="4"/>
  <c r="BA557" i="4"/>
  <c r="BB557" i="4"/>
  <c r="AY558" i="4"/>
  <c r="BA558" i="4"/>
  <c r="BB558" i="4"/>
  <c r="AY559" i="4"/>
  <c r="BA559" i="4"/>
  <c r="BB559" i="4"/>
  <c r="BA560" i="4"/>
  <c r="BB560" i="4"/>
  <c r="W549" i="4"/>
  <c r="V549" i="4"/>
  <c r="W551" i="4"/>
  <c r="V551" i="4"/>
  <c r="S534" i="4"/>
  <c r="AY534" i="4" s="1"/>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519" i="4"/>
  <c r="V220" i="4"/>
  <c r="V180" i="4"/>
  <c r="V217" i="4"/>
  <c r="V330" i="4"/>
  <c r="V107" i="4"/>
  <c r="V272" i="4"/>
  <c r="V355" i="4"/>
  <c r="V243" i="4"/>
  <c r="V331" i="4"/>
  <c r="V293" i="4"/>
  <c r="V219" i="4"/>
  <c r="V346" i="4"/>
  <c r="V520"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58"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502"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01" i="4"/>
  <c r="V443" i="4"/>
  <c r="V58" i="4"/>
  <c r="V70" i="4"/>
  <c r="V48" i="4"/>
  <c r="V29" i="4"/>
  <c r="V197" i="4"/>
  <c r="V81" i="4"/>
  <c r="V92" i="4"/>
  <c r="V350" i="4"/>
  <c r="V161" i="4"/>
  <c r="V381" i="4"/>
  <c r="V406" i="4"/>
  <c r="V72" i="4"/>
  <c r="V385" i="4"/>
  <c r="V71" i="4"/>
  <c r="V13" i="4"/>
  <c r="V52" i="4"/>
  <c r="V278" i="4"/>
  <c r="V46" i="4"/>
  <c r="V31" i="4"/>
  <c r="V49" i="4"/>
  <c r="V77" i="4"/>
  <c r="V247" i="4"/>
  <c r="V522" i="4"/>
  <c r="V164" i="4"/>
  <c r="V168" i="4"/>
  <c r="V113" i="4"/>
  <c r="V115" i="4"/>
  <c r="V15" i="4"/>
  <c r="V207" i="4"/>
  <c r="V246" i="4"/>
  <c r="V334" i="4"/>
  <c r="V457"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441" i="4"/>
  <c r="V14" i="4"/>
  <c r="V325" i="4"/>
  <c r="V267" i="4"/>
  <c r="V255" i="4"/>
  <c r="V44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W522" i="4"/>
  <c r="W521" i="4"/>
  <c r="V521" i="4"/>
  <c r="W520" i="4"/>
  <c r="W519" i="4"/>
  <c r="K466" i="18"/>
  <c r="L466" i="18"/>
  <c r="M466" i="18"/>
  <c r="N466" i="18"/>
  <c r="J466" i="18"/>
  <c r="N465" i="18"/>
  <c r="M465" i="18"/>
  <c r="L465" i="18"/>
  <c r="K465" i="18"/>
  <c r="J465" i="18"/>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Y559" i="4"/>
  <c r="Q559" i="4"/>
  <c r="AW558" i="4"/>
  <c r="AV558" i="4"/>
  <c r="AS558" i="4"/>
  <c r="AR558" i="4"/>
  <c r="AQ558" i="4"/>
  <c r="AN558" i="4"/>
  <c r="AM558" i="4"/>
  <c r="AL558" i="4"/>
  <c r="AI558" i="4"/>
  <c r="AH558" i="4"/>
  <c r="AG558" i="4"/>
  <c r="AE558" i="4"/>
  <c r="AD558" i="4" s="1"/>
  <c r="AC558" i="4"/>
  <c r="AB558" i="4"/>
  <c r="Y558" i="4"/>
  <c r="Q558" i="4"/>
  <c r="AW557" i="4"/>
  <c r="AV557" i="4"/>
  <c r="AS557" i="4"/>
  <c r="AR557" i="4"/>
  <c r="AQ557" i="4"/>
  <c r="AN557" i="4"/>
  <c r="AM557" i="4"/>
  <c r="AL557" i="4"/>
  <c r="AI557" i="4"/>
  <c r="AH557" i="4"/>
  <c r="AG557" i="4"/>
  <c r="AE557" i="4"/>
  <c r="AD557" i="4" s="1"/>
  <c r="AC557" i="4"/>
  <c r="AB557" i="4"/>
  <c r="Y557" i="4"/>
  <c r="Q557" i="4"/>
  <c r="D559" i="4"/>
  <c r="D558" i="4"/>
  <c r="D557" i="4"/>
  <c r="AC554" i="4"/>
  <c r="AB554" i="4"/>
  <c r="Y554" i="4"/>
  <c r="W554" i="4"/>
  <c r="S554" i="4"/>
  <c r="T554" i="4" s="1"/>
  <c r="Q554" i="4"/>
  <c r="BC554" i="4" s="1"/>
  <c r="AC553" i="4"/>
  <c r="AB553" i="4"/>
  <c r="Y553" i="4"/>
  <c r="W553" i="4"/>
  <c r="S553" i="4"/>
  <c r="AY553" i="4" s="1"/>
  <c r="Q553" i="4"/>
  <c r="BC553" i="4" s="1"/>
  <c r="AC552" i="4"/>
  <c r="AB552" i="4"/>
  <c r="Y552" i="4"/>
  <c r="W552" i="4"/>
  <c r="S552" i="4"/>
  <c r="T552" i="4" s="1"/>
  <c r="Q552" i="4"/>
  <c r="BC552" i="4" s="1"/>
  <c r="D554" i="4"/>
  <c r="D553" i="4"/>
  <c r="D552" i="4"/>
  <c r="Q548" i="4"/>
  <c r="P548" i="4" s="1"/>
  <c r="S548" i="4" s="1"/>
  <c r="T548" i="4" s="1"/>
  <c r="Z548" i="4"/>
  <c r="Y548" i="4" s="1"/>
  <c r="Q546" i="4"/>
  <c r="P546" i="4" s="1"/>
  <c r="S546" i="4" s="1"/>
  <c r="AY546" i="4" s="1"/>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P555" i="4" s="1"/>
  <c r="S555" i="4" s="1"/>
  <c r="T555" i="4" s="1"/>
  <c r="Z555" i="4"/>
  <c r="Y555" i="4" s="1"/>
  <c r="D543" i="4"/>
  <c r="Q543" i="4"/>
  <c r="Z543" i="4"/>
  <c r="Y543" i="4" s="1"/>
  <c r="D544" i="4"/>
  <c r="Q544" i="4"/>
  <c r="P544" i="4" s="1"/>
  <c r="Z544" i="4"/>
  <c r="D545" i="4"/>
  <c r="Q545" i="4"/>
  <c r="P545" i="4" s="1"/>
  <c r="AZ545" i="4" s="1"/>
  <c r="Z545" i="4"/>
  <c r="Y545" i="4" s="1"/>
  <c r="D556" i="4"/>
  <c r="Q556" i="4"/>
  <c r="P556" i="4" s="1"/>
  <c r="AZ556" i="4" s="1"/>
  <c r="Z556" i="4"/>
  <c r="Y556" i="4" s="1"/>
  <c r="D547" i="4"/>
  <c r="Q547" i="4"/>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P549" i="4"/>
  <c r="P550" i="4"/>
  <c r="P551" i="4"/>
  <c r="J464" i="18"/>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22" i="4"/>
  <c r="Y522" i="4" s="1"/>
  <c r="AB522" i="4"/>
  <c r="AC522" i="4"/>
  <c r="AE522" i="4"/>
  <c r="AD522" i="4" s="1"/>
  <c r="AG522" i="4"/>
  <c r="AH522" i="4"/>
  <c r="AI522" i="4"/>
  <c r="AL522" i="4"/>
  <c r="AM522" i="4"/>
  <c r="AN522" i="4"/>
  <c r="AQ522" i="4"/>
  <c r="AR522" i="4"/>
  <c r="AS522" i="4"/>
  <c r="AV522" i="4"/>
  <c r="AW522"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19" i="4"/>
  <c r="Y519" i="4" s="1"/>
  <c r="AB519" i="4"/>
  <c r="AC519" i="4"/>
  <c r="AE519" i="4"/>
  <c r="AD519" i="4" s="1"/>
  <c r="AG519" i="4"/>
  <c r="AH519" i="4"/>
  <c r="AI519" i="4"/>
  <c r="AL519" i="4"/>
  <c r="AM519" i="4"/>
  <c r="AN519" i="4"/>
  <c r="AQ519" i="4"/>
  <c r="AR519" i="4"/>
  <c r="AS519" i="4"/>
  <c r="AV519" i="4"/>
  <c r="AW519" i="4"/>
  <c r="Z520" i="4"/>
  <c r="Y520" i="4" s="1"/>
  <c r="AB520" i="4"/>
  <c r="AC520" i="4"/>
  <c r="AE520" i="4"/>
  <c r="AD520" i="4" s="1"/>
  <c r="AG520" i="4"/>
  <c r="AH520" i="4"/>
  <c r="AI520" i="4"/>
  <c r="AL520" i="4"/>
  <c r="AM520" i="4"/>
  <c r="AN520" i="4"/>
  <c r="AQ520" i="4"/>
  <c r="AR520" i="4"/>
  <c r="AS520" i="4"/>
  <c r="AV520" i="4"/>
  <c r="AW520" i="4"/>
  <c r="Z560" i="4"/>
  <c r="Y560" i="4" s="1"/>
  <c r="AB560" i="4"/>
  <c r="AC560" i="4"/>
  <c r="AE560" i="4"/>
  <c r="AD560" i="4" s="1"/>
  <c r="AG560" i="4"/>
  <c r="AH560" i="4"/>
  <c r="AI560" i="4"/>
  <c r="AL560" i="4"/>
  <c r="AM560" i="4"/>
  <c r="AN560" i="4"/>
  <c r="AQ560" i="4"/>
  <c r="AR560" i="4"/>
  <c r="AS560" i="4"/>
  <c r="AV560" i="4"/>
  <c r="AW560" i="4"/>
  <c r="Z521" i="4"/>
  <c r="Y521" i="4" s="1"/>
  <c r="AB521" i="4"/>
  <c r="AC521" i="4"/>
  <c r="AE521" i="4"/>
  <c r="AD521" i="4" s="1"/>
  <c r="AG521" i="4"/>
  <c r="AH521" i="4"/>
  <c r="AI521" i="4"/>
  <c r="AL521" i="4"/>
  <c r="AM521" i="4"/>
  <c r="AN521" i="4"/>
  <c r="AQ521" i="4"/>
  <c r="AR521" i="4"/>
  <c r="AS521" i="4"/>
  <c r="AV521" i="4"/>
  <c r="AW521" i="4"/>
  <c r="AB523" i="4"/>
  <c r="AC523" i="4"/>
  <c r="AB524" i="4"/>
  <c r="AC524" i="4"/>
  <c r="AB525" i="4"/>
  <c r="AC525" i="4"/>
  <c r="Z536" i="4"/>
  <c r="Y536" i="4" s="1"/>
  <c r="Z535" i="4"/>
  <c r="Y535" i="4" s="1"/>
  <c r="Z534" i="4"/>
  <c r="Y534" i="4" s="1"/>
  <c r="Z537" i="4"/>
  <c r="Y537" i="4" s="1"/>
  <c r="Z538" i="4"/>
  <c r="Y538" i="4" s="1"/>
  <c r="Z539" i="4"/>
  <c r="Y539" i="4" s="1"/>
  <c r="Z549" i="4"/>
  <c r="Z550" i="4"/>
  <c r="Y550" i="4" s="1"/>
  <c r="Z551" i="4"/>
  <c r="Y551" i="4" s="1"/>
  <c r="Q534" i="4"/>
  <c r="BC534" i="4" s="1"/>
  <c r="Q535" i="4"/>
  <c r="S535" i="4"/>
  <c r="T535" i="4" s="1"/>
  <c r="Q536" i="4"/>
  <c r="P536" i="4" s="1"/>
  <c r="AZ536" i="4" s="1"/>
  <c r="S536" i="4"/>
  <c r="T536" i="4" s="1"/>
  <c r="Q537" i="4"/>
  <c r="S537" i="4"/>
  <c r="T537" i="4" s="1"/>
  <c r="Q538" i="4"/>
  <c r="S538" i="4"/>
  <c r="T538" i="4" s="1"/>
  <c r="Q539" i="4"/>
  <c r="S539" i="4"/>
  <c r="T539" i="4" s="1"/>
  <c r="Q549" i="4"/>
  <c r="S549" i="4"/>
  <c r="T549" i="4" s="1"/>
  <c r="Q550" i="4"/>
  <c r="BC550" i="4" s="1"/>
  <c r="S550" i="4"/>
  <c r="T550" i="4" s="1"/>
  <c r="Q551" i="4"/>
  <c r="S551" i="4"/>
  <c r="T551"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BC528" i="4" s="1"/>
  <c r="Q526" i="4"/>
  <c r="Q533" i="4"/>
  <c r="BC533" i="4" s="1"/>
  <c r="Q530" i="4"/>
  <c r="Q531" i="4"/>
  <c r="Q529" i="4"/>
  <c r="Q532" i="4"/>
  <c r="BC532" i="4" s="1"/>
  <c r="S540" i="4"/>
  <c r="AY540" i="4" s="1"/>
  <c r="S541" i="4"/>
  <c r="AY541" i="4" s="1"/>
  <c r="S542" i="4"/>
  <c r="AY542" i="4" s="1"/>
  <c r="Q540" i="4"/>
  <c r="BC540" i="4" s="1"/>
  <c r="Q541" i="4"/>
  <c r="BC541" i="4" s="1"/>
  <c r="W541" i="4"/>
  <c r="Q542" i="4"/>
  <c r="BC542" i="4" s="1"/>
  <c r="W542" i="4"/>
  <c r="BC543" i="4" l="1"/>
  <c r="BC557" i="4"/>
  <c r="BC558" i="4"/>
  <c r="BC559" i="4"/>
  <c r="BC535" i="4"/>
  <c r="BC527" i="4"/>
  <c r="T534" i="4"/>
  <c r="AZ551" i="4"/>
  <c r="BC549" i="4"/>
  <c r="BC531" i="4"/>
  <c r="BC551" i="4"/>
  <c r="AZ548" i="4"/>
  <c r="AY548" i="4"/>
  <c r="AZ550" i="4"/>
  <c r="BC547" i="4"/>
  <c r="BC539" i="4"/>
  <c r="BC529" i="4"/>
  <c r="BC538" i="4"/>
  <c r="BC530" i="4"/>
  <c r="BC537" i="4"/>
  <c r="BC526" i="4"/>
  <c r="BC4" i="4"/>
  <c r="AY551" i="4"/>
  <c r="AY538" i="4"/>
  <c r="AY554" i="4"/>
  <c r="BC556" i="4"/>
  <c r="AY550" i="4"/>
  <c r="BC546" i="4"/>
  <c r="AY537" i="4"/>
  <c r="AZ546" i="4"/>
  <c r="BC555" i="4"/>
  <c r="AY549" i="4"/>
  <c r="BC545" i="4"/>
  <c r="AY552" i="4"/>
  <c r="BC548" i="4"/>
  <c r="AY539" i="4"/>
  <c r="AZ555" i="4"/>
  <c r="AY535" i="4"/>
  <c r="AY555" i="4"/>
  <c r="S3" i="4"/>
  <c r="AZ3" i="4"/>
  <c r="P4" i="4"/>
  <c r="BC544" i="4"/>
  <c r="B560" i="15"/>
  <c r="BC536" i="4"/>
  <c r="AY536" i="4"/>
  <c r="S556" i="4"/>
  <c r="P539" i="4"/>
  <c r="AZ539" i="4" s="1"/>
  <c r="P538" i="4"/>
  <c r="AZ538" i="4" s="1"/>
  <c r="P537" i="4"/>
  <c r="AZ537" i="4" s="1"/>
  <c r="P535" i="4"/>
  <c r="AZ535" i="4" s="1"/>
  <c r="P534" i="4"/>
  <c r="AZ534" i="4" s="1"/>
  <c r="T553" i="4"/>
  <c r="T546" i="4"/>
  <c r="P547" i="4"/>
  <c r="AZ547" i="4" s="1"/>
  <c r="P543" i="4"/>
  <c r="AZ543" i="4" s="1"/>
  <c r="Y544" i="4"/>
  <c r="AZ544" i="4" s="1"/>
  <c r="Y549" i="4"/>
  <c r="AZ549" i="4" s="1"/>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2" i="4"/>
  <c r="D523" i="4"/>
  <c r="D524" i="4"/>
  <c r="D525" i="4"/>
  <c r="D527" i="4"/>
  <c r="D528" i="4"/>
  <c r="D526" i="4"/>
  <c r="D533" i="4"/>
  <c r="D530" i="4"/>
  <c r="D531" i="4"/>
  <c r="D529" i="4"/>
  <c r="D532" i="4"/>
  <c r="D540" i="4"/>
  <c r="D541" i="4"/>
  <c r="D542" i="4"/>
  <c r="J450" i="18"/>
  <c r="K450" i="18"/>
  <c r="L450" i="18"/>
  <c r="M450" i="18"/>
  <c r="J451" i="18"/>
  <c r="K451" i="18"/>
  <c r="L451" i="18"/>
  <c r="M451" i="18"/>
  <c r="J452" i="18"/>
  <c r="K452" i="18"/>
  <c r="L452" i="18"/>
  <c r="M452" i="18"/>
  <c r="J453" i="18"/>
  <c r="K453" i="18"/>
  <c r="L453" i="18"/>
  <c r="M453" i="18"/>
  <c r="J454" i="18"/>
  <c r="K454" i="18"/>
  <c r="L454" i="18"/>
  <c r="M454" i="18"/>
  <c r="T556" i="4" l="1"/>
  <c r="AY556" i="4"/>
  <c r="S4" i="4"/>
  <c r="AZ4" i="4"/>
  <c r="T3" i="4"/>
  <c r="AY3" i="4"/>
  <c r="S547" i="4"/>
  <c r="AY547" i="4" s="1"/>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T4" i="4" l="1"/>
  <c r="AY4" i="4"/>
  <c r="T547" i="4"/>
  <c r="AQ523" i="4"/>
  <c r="AR523" i="4"/>
  <c r="AS523" i="4"/>
  <c r="AQ524" i="4"/>
  <c r="AR524" i="4"/>
  <c r="AS524" i="4"/>
  <c r="AQ525" i="4"/>
  <c r="AR525" i="4"/>
  <c r="AS525" i="4"/>
  <c r="P519" i="4"/>
  <c r="AZ519" i="4" s="1"/>
  <c r="P520" i="4"/>
  <c r="AZ520" i="4" s="1"/>
  <c r="P521" i="4"/>
  <c r="AZ521" i="4" s="1"/>
  <c r="P522" i="4"/>
  <c r="AZ522" i="4" s="1"/>
  <c r="AV524" i="4"/>
  <c r="AW524" i="4"/>
  <c r="AV525" i="4"/>
  <c r="AW525" i="4"/>
  <c r="S522" i="4"/>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BC511" i="4" s="1"/>
  <c r="D512" i="4"/>
  <c r="Q512" i="4"/>
  <c r="BC512" i="4" s="1"/>
  <c r="D513" i="4"/>
  <c r="Q513" i="4"/>
  <c r="BC513" i="4" s="1"/>
  <c r="D514" i="4"/>
  <c r="Q514" i="4"/>
  <c r="BC514" i="4" s="1"/>
  <c r="D515" i="4"/>
  <c r="Q515" i="4"/>
  <c r="BC515" i="4" s="1"/>
  <c r="D516" i="4"/>
  <c r="Q516" i="4"/>
  <c r="BC516" i="4" s="1"/>
  <c r="D517" i="4"/>
  <c r="Q517" i="4"/>
  <c r="BC517" i="4" s="1"/>
  <c r="D518" i="4"/>
  <c r="Q518" i="4"/>
  <c r="BC518" i="4" s="1"/>
  <c r="D519" i="4"/>
  <c r="Q519" i="4"/>
  <c r="BC519" i="4" s="1"/>
  <c r="D520" i="4"/>
  <c r="Q520" i="4"/>
  <c r="BC520" i="4" s="1"/>
  <c r="D560" i="4"/>
  <c r="Q560" i="4"/>
  <c r="D521" i="4"/>
  <c r="Q521" i="4"/>
  <c r="BC521" i="4" s="1"/>
  <c r="Q522" i="4"/>
  <c r="BC522" i="4" s="1"/>
  <c r="Q523" i="4"/>
  <c r="BC523" i="4" s="1"/>
  <c r="AV523" i="4"/>
  <c r="AW523" i="4"/>
  <c r="Q524" i="4"/>
  <c r="BC524" i="4" s="1"/>
  <c r="Q525" i="4"/>
  <c r="BC525" i="4" s="1"/>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P560" i="4" l="1"/>
  <c r="AZ560" i="4" s="1"/>
  <c r="BC560" i="4"/>
  <c r="T522" i="4"/>
  <c r="AY522" i="4"/>
  <c r="G603" i="7"/>
  <c r="N453" i="18"/>
  <c r="N454" i="18"/>
  <c r="N445" i="18"/>
  <c r="N452" i="18"/>
  <c r="N449" i="18"/>
  <c r="N450" i="18"/>
  <c r="N451" i="18"/>
  <c r="N448" i="18"/>
  <c r="E42" i="9"/>
  <c r="G618" i="7"/>
  <c r="G615" i="7"/>
  <c r="G602" i="7"/>
  <c r="G623" i="7"/>
  <c r="G610" i="7"/>
  <c r="N447" i="18"/>
  <c r="N443" i="18"/>
  <c r="G621" i="7"/>
  <c r="G613" i="7"/>
  <c r="G600" i="7"/>
  <c r="G605" i="7"/>
  <c r="G598" i="7"/>
  <c r="N444" i="18"/>
  <c r="G620" i="7"/>
  <c r="G612" i="7"/>
  <c r="G607" i="7"/>
  <c r="G599" i="7"/>
  <c r="N441" i="18"/>
  <c r="N440" i="18"/>
  <c r="G617" i="7"/>
  <c r="G604" i="7"/>
  <c r="N439" i="18"/>
  <c r="N438" i="18"/>
  <c r="G622" i="7"/>
  <c r="G614" i="7"/>
  <c r="G609" i="7"/>
  <c r="G601" i="7"/>
  <c r="N437" i="18"/>
  <c r="N436" i="18"/>
  <c r="G619" i="7"/>
  <c r="G606" i="7"/>
  <c r="G616" i="7"/>
  <c r="G611" i="7"/>
  <c r="S525" i="4"/>
  <c r="AY525" i="4" s="1"/>
  <c r="S560" i="4"/>
  <c r="AY560" i="4" s="1"/>
  <c r="S520" i="4"/>
  <c r="AY520" i="4" s="1"/>
  <c r="I70" i="20"/>
  <c r="I71" i="20"/>
  <c r="H70" i="20"/>
  <c r="H71" i="20"/>
  <c r="G70" i="20"/>
  <c r="G71" i="20"/>
  <c r="T560" i="4" l="1"/>
  <c r="S524" i="4"/>
  <c r="AY524" i="4" s="1"/>
  <c r="S523" i="4"/>
  <c r="AY523" i="4" s="1"/>
  <c r="T525" i="4"/>
  <c r="S521" i="4"/>
  <c r="AY521" i="4" s="1"/>
  <c r="T520" i="4"/>
  <c r="S519" i="4"/>
  <c r="AY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1" i="4"/>
  <c r="AE442" i="4"/>
  <c r="AE443" i="4"/>
  <c r="AE444" i="4"/>
  <c r="AE445"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1" i="4"/>
  <c r="AE502"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1" i="4"/>
  <c r="Y441" i="4" s="1"/>
  <c r="Z442" i="4"/>
  <c r="Y442" i="4" s="1"/>
  <c r="Z443" i="4"/>
  <c r="Y443" i="4" s="1"/>
  <c r="Z444" i="4"/>
  <c r="Y444" i="4" s="1"/>
  <c r="Z445" i="4"/>
  <c r="Y445" i="4" s="1"/>
  <c r="Z447" i="4"/>
  <c r="Z448" i="4"/>
  <c r="Z449" i="4"/>
  <c r="Z450" i="4"/>
  <c r="Z451" i="4"/>
  <c r="Y451" i="4" s="1"/>
  <c r="Z452" i="4"/>
  <c r="Y452" i="4" s="1"/>
  <c r="Z453" i="4"/>
  <c r="Y453" i="4" s="1"/>
  <c r="Z454" i="4"/>
  <c r="Y454" i="4" s="1"/>
  <c r="Z455" i="4"/>
  <c r="Y455" i="4" s="1"/>
  <c r="Z456" i="4"/>
  <c r="Y456" i="4" s="1"/>
  <c r="Z457" i="4"/>
  <c r="Y457" i="4" s="1"/>
  <c r="Z458" i="4"/>
  <c r="Y458" i="4" s="1"/>
  <c r="Z459" i="4"/>
  <c r="Y459"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1" i="4"/>
  <c r="Y501" i="4" s="1"/>
  <c r="Z502" i="4"/>
  <c r="Y502" i="4" s="1"/>
  <c r="Z503" i="4"/>
  <c r="Y503" i="4" s="1"/>
  <c r="Z504" i="4"/>
  <c r="Y504" i="4" s="1"/>
  <c r="Q28" i="4"/>
  <c r="BC28" i="4" s="1"/>
  <c r="Q29" i="4"/>
  <c r="Q31" i="4"/>
  <c r="Q32" i="4"/>
  <c r="Q34" i="4"/>
  <c r="Q35" i="4"/>
  <c r="Q37" i="4"/>
  <c r="Q38" i="4"/>
  <c r="Q39" i="4"/>
  <c r="BC39" i="4" s="1"/>
  <c r="Q40" i="4"/>
  <c r="Q41" i="4"/>
  <c r="Q42" i="4"/>
  <c r="BC42" i="4" s="1"/>
  <c r="Q43" i="4"/>
  <c r="Q44" i="4"/>
  <c r="BC44" i="4" s="1"/>
  <c r="Q45" i="4"/>
  <c r="BC45" i="4" s="1"/>
  <c r="Q46" i="4"/>
  <c r="BC46" i="4" s="1"/>
  <c r="Q47" i="4"/>
  <c r="BC47" i="4" s="1"/>
  <c r="Q48" i="4"/>
  <c r="Q49" i="4"/>
  <c r="Q50" i="4"/>
  <c r="Q51" i="4"/>
  <c r="Q52" i="4"/>
  <c r="Q53" i="4"/>
  <c r="Q54" i="4"/>
  <c r="Q58" i="4"/>
  <c r="BC58" i="4" s="1"/>
  <c r="Q59" i="4"/>
  <c r="Q65" i="4"/>
  <c r="Q66" i="4"/>
  <c r="BC66" i="4" s="1"/>
  <c r="Q67" i="4"/>
  <c r="Q68" i="4"/>
  <c r="BC68" i="4" s="1"/>
  <c r="Q69" i="4"/>
  <c r="BC69" i="4" s="1"/>
  <c r="Q70" i="4"/>
  <c r="BC70" i="4" s="1"/>
  <c r="Q71" i="4"/>
  <c r="BC71" i="4" s="1"/>
  <c r="Q72" i="4"/>
  <c r="Q73" i="4"/>
  <c r="Q74" i="4"/>
  <c r="Q75" i="4"/>
  <c r="Q76" i="4"/>
  <c r="Q77" i="4"/>
  <c r="Q78" i="4"/>
  <c r="Q79" i="4"/>
  <c r="BC79" i="4" s="1"/>
  <c r="Q80" i="4"/>
  <c r="Q81" i="4"/>
  <c r="Q82" i="4"/>
  <c r="BC82" i="4" s="1"/>
  <c r="Q83" i="4"/>
  <c r="Q84" i="4"/>
  <c r="BC84" i="4" s="1"/>
  <c r="Q85" i="4"/>
  <c r="BC85" i="4" s="1"/>
  <c r="Q86" i="4"/>
  <c r="BC86" i="4" s="1"/>
  <c r="Q87" i="4"/>
  <c r="BC87" i="4" s="1"/>
  <c r="Q88" i="4"/>
  <c r="Q89" i="4"/>
  <c r="Q90" i="4"/>
  <c r="Q91" i="4"/>
  <c r="Q92" i="4"/>
  <c r="Q93" i="4"/>
  <c r="Q94" i="4"/>
  <c r="Q95" i="4"/>
  <c r="BC95" i="4" s="1"/>
  <c r="Q96" i="4"/>
  <c r="Q97" i="4"/>
  <c r="Q98" i="4"/>
  <c r="BC98" i="4" s="1"/>
  <c r="Q99" i="4"/>
  <c r="Q100" i="4"/>
  <c r="BC100" i="4" s="1"/>
  <c r="Q101" i="4"/>
  <c r="BC101" i="4" s="1"/>
  <c r="Q102" i="4"/>
  <c r="BC102" i="4" s="1"/>
  <c r="Q103" i="4"/>
  <c r="BC103" i="4" s="1"/>
  <c r="Q104" i="4"/>
  <c r="Q105" i="4"/>
  <c r="Q106" i="4"/>
  <c r="Q107" i="4"/>
  <c r="Q108" i="4"/>
  <c r="Q109" i="4"/>
  <c r="Q110" i="4"/>
  <c r="Q111" i="4"/>
  <c r="BC111" i="4" s="1"/>
  <c r="Q112" i="4"/>
  <c r="Q113" i="4"/>
  <c r="Q114" i="4"/>
  <c r="BC114" i="4" s="1"/>
  <c r="Q115" i="4"/>
  <c r="Q116" i="4"/>
  <c r="BC116" i="4" s="1"/>
  <c r="Q117" i="4"/>
  <c r="BC117" i="4" s="1"/>
  <c r="Q118" i="4"/>
  <c r="BC118" i="4" s="1"/>
  <c r="Q119" i="4"/>
  <c r="BC119" i="4" s="1"/>
  <c r="Q120" i="4"/>
  <c r="Q121" i="4"/>
  <c r="Q122" i="4"/>
  <c r="Q123" i="4"/>
  <c r="Q124" i="4"/>
  <c r="Q125" i="4"/>
  <c r="Q126" i="4"/>
  <c r="Q127" i="4"/>
  <c r="BC127" i="4" s="1"/>
  <c r="Q128" i="4"/>
  <c r="Q130" i="4"/>
  <c r="Q131" i="4"/>
  <c r="BC131" i="4" s="1"/>
  <c r="Q132" i="4"/>
  <c r="Q133" i="4"/>
  <c r="BC133" i="4" s="1"/>
  <c r="Q134" i="4"/>
  <c r="BC134" i="4" s="1"/>
  <c r="Q135" i="4"/>
  <c r="BC135" i="4" s="1"/>
  <c r="Q137" i="4"/>
  <c r="BC137" i="4" s="1"/>
  <c r="Q138" i="4"/>
  <c r="Q139" i="4"/>
  <c r="Q140" i="4"/>
  <c r="Q141" i="4"/>
  <c r="Q142" i="4"/>
  <c r="Q143" i="4"/>
  <c r="Q144" i="4"/>
  <c r="Q145" i="4"/>
  <c r="BC145" i="4" s="1"/>
  <c r="Q146" i="4"/>
  <c r="Q147" i="4"/>
  <c r="Q148" i="4"/>
  <c r="BC148" i="4" s="1"/>
  <c r="Q152" i="4"/>
  <c r="Q153" i="4"/>
  <c r="BC153" i="4" s="1"/>
  <c r="Q154" i="4"/>
  <c r="BC154" i="4" s="1"/>
  <c r="Q155" i="4"/>
  <c r="BC155" i="4" s="1"/>
  <c r="Q156" i="4"/>
  <c r="BC156" i="4" s="1"/>
  <c r="Q157" i="4"/>
  <c r="Q158" i="4"/>
  <c r="Q159" i="4"/>
  <c r="Q160" i="4"/>
  <c r="Q161" i="4"/>
  <c r="Q162" i="4"/>
  <c r="Q163" i="4"/>
  <c r="Q164" i="4"/>
  <c r="BC164" i="4" s="1"/>
  <c r="Q165" i="4"/>
  <c r="Q166" i="4"/>
  <c r="Q167" i="4"/>
  <c r="BC167" i="4" s="1"/>
  <c r="Q168" i="4"/>
  <c r="Q169" i="4"/>
  <c r="BC169" i="4" s="1"/>
  <c r="Q170" i="4"/>
  <c r="BC170" i="4" s="1"/>
  <c r="Q171" i="4"/>
  <c r="BC171" i="4" s="1"/>
  <c r="Q172" i="4"/>
  <c r="BC172" i="4" s="1"/>
  <c r="Q173" i="4"/>
  <c r="Q176" i="4"/>
  <c r="Q177" i="4"/>
  <c r="Q178" i="4"/>
  <c r="Q179" i="4"/>
  <c r="Q180" i="4"/>
  <c r="Q181" i="4"/>
  <c r="Q182" i="4"/>
  <c r="BC182" i="4" s="1"/>
  <c r="Q183" i="4"/>
  <c r="Q184" i="4"/>
  <c r="Q185" i="4"/>
  <c r="BC185" i="4" s="1"/>
  <c r="Q190" i="4"/>
  <c r="Q191" i="4"/>
  <c r="BC191" i="4" s="1"/>
  <c r="Q192" i="4"/>
  <c r="BC192" i="4" s="1"/>
  <c r="Q193" i="4"/>
  <c r="BC193" i="4" s="1"/>
  <c r="Q194" i="4"/>
  <c r="BC194" i="4" s="1"/>
  <c r="Q195" i="4"/>
  <c r="Q196" i="4"/>
  <c r="Q197" i="4"/>
  <c r="Q198" i="4"/>
  <c r="Q199" i="4"/>
  <c r="Q200" i="4"/>
  <c r="Q201" i="4"/>
  <c r="Q205" i="4"/>
  <c r="BC205" i="4" s="1"/>
  <c r="Q206" i="4"/>
  <c r="Q207" i="4"/>
  <c r="Q208" i="4"/>
  <c r="BC208" i="4" s="1"/>
  <c r="Q209" i="4"/>
  <c r="Q210" i="4"/>
  <c r="BC210" i="4" s="1"/>
  <c r="Q211" i="4"/>
  <c r="BC211" i="4" s="1"/>
  <c r="Q212" i="4"/>
  <c r="BC212" i="4" s="1"/>
  <c r="Q213" i="4"/>
  <c r="BC213" i="4" s="1"/>
  <c r="Q214" i="4"/>
  <c r="Q215" i="4"/>
  <c r="Q216" i="4"/>
  <c r="Q217" i="4"/>
  <c r="Q218" i="4"/>
  <c r="Q219" i="4"/>
  <c r="Q220" i="4"/>
  <c r="Q221" i="4"/>
  <c r="BC221" i="4" s="1"/>
  <c r="Q222" i="4"/>
  <c r="Q223" i="4"/>
  <c r="Q224" i="4"/>
  <c r="BC224" i="4" s="1"/>
  <c r="Q225" i="4"/>
  <c r="Q226" i="4"/>
  <c r="BC226" i="4" s="1"/>
  <c r="Q227" i="4"/>
  <c r="BC227" i="4" s="1"/>
  <c r="Q228" i="4"/>
  <c r="BC228" i="4" s="1"/>
  <c r="Q229" i="4"/>
  <c r="BC229" i="4" s="1"/>
  <c r="Q230" i="4"/>
  <c r="Q231" i="4"/>
  <c r="Q232" i="4"/>
  <c r="Q233" i="4"/>
  <c r="Q234" i="4"/>
  <c r="Q235" i="4"/>
  <c r="Q236" i="4"/>
  <c r="Q237" i="4"/>
  <c r="BC237" i="4" s="1"/>
  <c r="Q238" i="4"/>
  <c r="Q239" i="4"/>
  <c r="Q240" i="4"/>
  <c r="BC240" i="4" s="1"/>
  <c r="Q241" i="4"/>
  <c r="Q242" i="4"/>
  <c r="BC242" i="4" s="1"/>
  <c r="Q243" i="4"/>
  <c r="BC243" i="4" s="1"/>
  <c r="Q244" i="4"/>
  <c r="BC244" i="4" s="1"/>
  <c r="Q245" i="4"/>
  <c r="BC245" i="4" s="1"/>
  <c r="Q246" i="4"/>
  <c r="Q247" i="4"/>
  <c r="Q248" i="4"/>
  <c r="Q249" i="4"/>
  <c r="Q250" i="4"/>
  <c r="Q251" i="4"/>
  <c r="Q252" i="4"/>
  <c r="Q253" i="4"/>
  <c r="BC253" i="4" s="1"/>
  <c r="Q254" i="4"/>
  <c r="Q255" i="4"/>
  <c r="Q256" i="4"/>
  <c r="BC256" i="4" s="1"/>
  <c r="Q257" i="4"/>
  <c r="Q258" i="4"/>
  <c r="BC258" i="4" s="1"/>
  <c r="Q259" i="4"/>
  <c r="BC259" i="4" s="1"/>
  <c r="Q260" i="4"/>
  <c r="BC260" i="4" s="1"/>
  <c r="Q261" i="4"/>
  <c r="BC261" i="4" s="1"/>
  <c r="Q262" i="4"/>
  <c r="Q263" i="4"/>
  <c r="Q264" i="4"/>
  <c r="Q265" i="4"/>
  <c r="Q266" i="4"/>
  <c r="Q267" i="4"/>
  <c r="Q268" i="4"/>
  <c r="Q269" i="4"/>
  <c r="BC269" i="4" s="1"/>
  <c r="Q270" i="4"/>
  <c r="Q271" i="4"/>
  <c r="Q272" i="4"/>
  <c r="BC272" i="4" s="1"/>
  <c r="Q273" i="4"/>
  <c r="Q274" i="4"/>
  <c r="BC274" i="4" s="1"/>
  <c r="Q275" i="4"/>
  <c r="BC275" i="4" s="1"/>
  <c r="Q279" i="4"/>
  <c r="BC279" i="4" s="1"/>
  <c r="Q280" i="4"/>
  <c r="BC280" i="4" s="1"/>
  <c r="Q281" i="4"/>
  <c r="Q282" i="4"/>
  <c r="Q283" i="4"/>
  <c r="Q284" i="4"/>
  <c r="Q285" i="4"/>
  <c r="Q286" i="4"/>
  <c r="Q287" i="4"/>
  <c r="Q288" i="4"/>
  <c r="BC288" i="4" s="1"/>
  <c r="Q289" i="4"/>
  <c r="Q290" i="4"/>
  <c r="Q291" i="4"/>
  <c r="BC291" i="4" s="1"/>
  <c r="Q292" i="4"/>
  <c r="Q293" i="4"/>
  <c r="BC293" i="4" s="1"/>
  <c r="Q294" i="4"/>
  <c r="BC294" i="4" s="1"/>
  <c r="Q295" i="4"/>
  <c r="BC295" i="4" s="1"/>
  <c r="Q296" i="4"/>
  <c r="BC296" i="4" s="1"/>
  <c r="Q297" i="4"/>
  <c r="Q298" i="4"/>
  <c r="Q299" i="4"/>
  <c r="Q300" i="4"/>
  <c r="Q301" i="4"/>
  <c r="Q302" i="4"/>
  <c r="Q303" i="4"/>
  <c r="Q307" i="4"/>
  <c r="BC307" i="4" s="1"/>
  <c r="Q308" i="4"/>
  <c r="Q309" i="4"/>
  <c r="Q310" i="4"/>
  <c r="BC310" i="4" s="1"/>
  <c r="Q311" i="4"/>
  <c r="Q312" i="4"/>
  <c r="BC312" i="4" s="1"/>
  <c r="Q313" i="4"/>
  <c r="BC313" i="4" s="1"/>
  <c r="Q314" i="4"/>
  <c r="BC314" i="4" s="1"/>
  <c r="Q315" i="4"/>
  <c r="BC315" i="4" s="1"/>
  <c r="Q316" i="4"/>
  <c r="Q317" i="4"/>
  <c r="Q318" i="4"/>
  <c r="Q319" i="4"/>
  <c r="Q320" i="4"/>
  <c r="Q321" i="4"/>
  <c r="Q322" i="4"/>
  <c r="Q323" i="4"/>
  <c r="BC323" i="4" s="1"/>
  <c r="Q324" i="4"/>
  <c r="Q325" i="4"/>
  <c r="Q326" i="4"/>
  <c r="BC326" i="4" s="1"/>
  <c r="Q327" i="4"/>
  <c r="Q328" i="4"/>
  <c r="BC328" i="4" s="1"/>
  <c r="Q329" i="4"/>
  <c r="BC329" i="4" s="1"/>
  <c r="Q330" i="4"/>
  <c r="BC330" i="4" s="1"/>
  <c r="Q331" i="4"/>
  <c r="BC331" i="4" s="1"/>
  <c r="Q332" i="4"/>
  <c r="Q336" i="4"/>
  <c r="Q337" i="4"/>
  <c r="Q338" i="4"/>
  <c r="Q339" i="4"/>
  <c r="Q340" i="4"/>
  <c r="Q341" i="4"/>
  <c r="Q342" i="4"/>
  <c r="BC342" i="4" s="1"/>
  <c r="Q343" i="4"/>
  <c r="Q344" i="4"/>
  <c r="Q345" i="4"/>
  <c r="BC345" i="4" s="1"/>
  <c r="Q346" i="4"/>
  <c r="Q347" i="4"/>
  <c r="BC347" i="4" s="1"/>
  <c r="Q348" i="4"/>
  <c r="BC348" i="4" s="1"/>
  <c r="Q349" i="4"/>
  <c r="BC349" i="4" s="1"/>
  <c r="Q350" i="4"/>
  <c r="BC350" i="4" s="1"/>
  <c r="Q351" i="4"/>
  <c r="Q352" i="4"/>
  <c r="Q353" i="4"/>
  <c r="Q354" i="4"/>
  <c r="Q358" i="4"/>
  <c r="Q359" i="4"/>
  <c r="Q360" i="4"/>
  <c r="Q361" i="4"/>
  <c r="BC361" i="4" s="1"/>
  <c r="Q362" i="4"/>
  <c r="Q363" i="4"/>
  <c r="Q364" i="4"/>
  <c r="BC364" i="4" s="1"/>
  <c r="Q365" i="4"/>
  <c r="Q366" i="4"/>
  <c r="BC366" i="4" s="1"/>
  <c r="Q367" i="4"/>
  <c r="BC367" i="4" s="1"/>
  <c r="Q368" i="4"/>
  <c r="BC368" i="4" s="1"/>
  <c r="Q369" i="4"/>
  <c r="BC369" i="4" s="1"/>
  <c r="Q370" i="4"/>
  <c r="Q371" i="4"/>
  <c r="Q372" i="4"/>
  <c r="Q373" i="4"/>
  <c r="Q374" i="4"/>
  <c r="Q375" i="4"/>
  <c r="Q376" i="4"/>
  <c r="Q377" i="4"/>
  <c r="BC377" i="4" s="1"/>
  <c r="Q378" i="4"/>
  <c r="Q379" i="4"/>
  <c r="Q380" i="4"/>
  <c r="BC380" i="4" s="1"/>
  <c r="Q381" i="4"/>
  <c r="Q382" i="4"/>
  <c r="BC382" i="4" s="1"/>
  <c r="Q383" i="4"/>
  <c r="BC383" i="4" s="1"/>
  <c r="Q390" i="4"/>
  <c r="BC390" i="4" s="1"/>
  <c r="Q391" i="4"/>
  <c r="BC391" i="4" s="1"/>
  <c r="Q392" i="4"/>
  <c r="Q393" i="4"/>
  <c r="Q394" i="4"/>
  <c r="Q395" i="4"/>
  <c r="Q396" i="4"/>
  <c r="Q397" i="4"/>
  <c r="Q398" i="4"/>
  <c r="Q399" i="4"/>
  <c r="BC399" i="4" s="1"/>
  <c r="Q400" i="4"/>
  <c r="Q401" i="4"/>
  <c r="Q402" i="4"/>
  <c r="BC402" i="4" s="1"/>
  <c r="Q403" i="4"/>
  <c r="Q404" i="4"/>
  <c r="BC404" i="4" s="1"/>
  <c r="Q405" i="4"/>
  <c r="BC405" i="4" s="1"/>
  <c r="Q412" i="4"/>
  <c r="BC412" i="4" s="1"/>
  <c r="Q413" i="4"/>
  <c r="BC413" i="4" s="1"/>
  <c r="Q414" i="4"/>
  <c r="Q415" i="4"/>
  <c r="Q416" i="4"/>
  <c r="Q417" i="4"/>
  <c r="Q418" i="4"/>
  <c r="Q419" i="4"/>
  <c r="Q420" i="4"/>
  <c r="Q421" i="4"/>
  <c r="BC421" i="4" s="1"/>
  <c r="Q422" i="4"/>
  <c r="Q423" i="4"/>
  <c r="Q424" i="4"/>
  <c r="Q425" i="4"/>
  <c r="Q426" i="4"/>
  <c r="Q427" i="4"/>
  <c r="BC427" i="4" s="1"/>
  <c r="Q428" i="4"/>
  <c r="BC428" i="4" s="1"/>
  <c r="Q429" i="4"/>
  <c r="BC429" i="4" s="1"/>
  <c r="Q432" i="4"/>
  <c r="Q433" i="4"/>
  <c r="Q434" i="4"/>
  <c r="Q435" i="4"/>
  <c r="Q436" i="4"/>
  <c r="Q437" i="4"/>
  <c r="Q438" i="4"/>
  <c r="Q439" i="4"/>
  <c r="BC439" i="4" s="1"/>
  <c r="Q440" i="4"/>
  <c r="Q441" i="4"/>
  <c r="Q442" i="4"/>
  <c r="Q443" i="4"/>
  <c r="Q444" i="4"/>
  <c r="Q445" i="4"/>
  <c r="BC445" i="4" s="1"/>
  <c r="Q447" i="4"/>
  <c r="Q448" i="4"/>
  <c r="Q449" i="4"/>
  <c r="Q450" i="4"/>
  <c r="Q451" i="4"/>
  <c r="Q452" i="4"/>
  <c r="Q453" i="4"/>
  <c r="Q454" i="4"/>
  <c r="Q455" i="4"/>
  <c r="Q456" i="4"/>
  <c r="BC456" i="4" s="1"/>
  <c r="Q457" i="4"/>
  <c r="Q458" i="4"/>
  <c r="Q459" i="4"/>
  <c r="BC459" i="4" s="1"/>
  <c r="Q460" i="4"/>
  <c r="Q461" i="4"/>
  <c r="BC461" i="4" s="1"/>
  <c r="Q462" i="4"/>
  <c r="BC462" i="4" s="1"/>
  <c r="Q463" i="4"/>
  <c r="BC463" i="4" s="1"/>
  <c r="Q464" i="4"/>
  <c r="BC464" i="4" s="1"/>
  <c r="Q465" i="4"/>
  <c r="Q466" i="4"/>
  <c r="Q467" i="4"/>
  <c r="Q468" i="4"/>
  <c r="Q469" i="4"/>
  <c r="Q470" i="4"/>
  <c r="Q471" i="4"/>
  <c r="Q472" i="4"/>
  <c r="BC472" i="4" s="1"/>
  <c r="Q473" i="4"/>
  <c r="Q483" i="4"/>
  <c r="BC483" i="4" s="1"/>
  <c r="Q484" i="4"/>
  <c r="BC484" i="4" s="1"/>
  <c r="Q485" i="4"/>
  <c r="BC485" i="4" s="1"/>
  <c r="Q486" i="4"/>
  <c r="BC486" i="4" s="1"/>
  <c r="Q487" i="4"/>
  <c r="BC487" i="4" s="1"/>
  <c r="Q488" i="4"/>
  <c r="BC488" i="4" s="1"/>
  <c r="Q489" i="4"/>
  <c r="BC489" i="4" s="1"/>
  <c r="Q490" i="4"/>
  <c r="Q491" i="4"/>
  <c r="Q492" i="4"/>
  <c r="BC492" i="4" s="1"/>
  <c r="Q493" i="4"/>
  <c r="Q494" i="4"/>
  <c r="Q495" i="4"/>
  <c r="BC495" i="4" s="1"/>
  <c r="Q496" i="4"/>
  <c r="BC496" i="4" s="1"/>
  <c r="Q497" i="4"/>
  <c r="Q498" i="4"/>
  <c r="BC498" i="4" s="1"/>
  <c r="Q499" i="4"/>
  <c r="BC499" i="4" s="1"/>
  <c r="Q500" i="4"/>
  <c r="BC500" i="4" s="1"/>
  <c r="Q501" i="4"/>
  <c r="BC501" i="4" s="1"/>
  <c r="Q502" i="4"/>
  <c r="BC502" i="4" s="1"/>
  <c r="Q503" i="4"/>
  <c r="BC503" i="4" s="1"/>
  <c r="Q504" i="4"/>
  <c r="BC504" i="4" s="1"/>
  <c r="Q5" i="4"/>
  <c r="BC5" i="4" s="1"/>
  <c r="Q6" i="4"/>
  <c r="Q7" i="4"/>
  <c r="Q8" i="4"/>
  <c r="Q9" i="4"/>
  <c r="Q10" i="4"/>
  <c r="Q11" i="4"/>
  <c r="BC11" i="4" s="1"/>
  <c r="Q12" i="4"/>
  <c r="Q13" i="4"/>
  <c r="Q14" i="4"/>
  <c r="BC14" i="4" s="1"/>
  <c r="Q15" i="4"/>
  <c r="Q16" i="4"/>
  <c r="Q17" i="4"/>
  <c r="BC17" i="4" s="1"/>
  <c r="Q18" i="4"/>
  <c r="BC18" i="4" s="1"/>
  <c r="Q19" i="4"/>
  <c r="BC19" i="4" s="1"/>
  <c r="Q20" i="4"/>
  <c r="BC20" i="4" s="1"/>
  <c r="Q23" i="4"/>
  <c r="BC23" i="4" s="1"/>
  <c r="L4" i="18"/>
  <c r="L5" i="18"/>
  <c r="L7" i="18"/>
  <c r="L9" i="18"/>
  <c r="L10" i="18"/>
  <c r="L11" i="18"/>
  <c r="L12" i="18"/>
  <c r="L13" i="18"/>
  <c r="L14" i="18"/>
  <c r="L15" i="18"/>
  <c r="L16" i="18"/>
  <c r="L18" i="18"/>
  <c r="L19" i="18"/>
  <c r="L20" i="18"/>
  <c r="L6" i="18"/>
  <c r="L8" i="18"/>
  <c r="L21" i="18"/>
  <c r="L22" i="18"/>
  <c r="L23" i="18"/>
  <c r="L24" i="18"/>
  <c r="L25" i="18"/>
  <c r="L26" i="18"/>
  <c r="L27" i="18"/>
  <c r="L17" i="18"/>
  <c r="L28" i="18"/>
  <c r="L29" i="18"/>
  <c r="L30" i="18"/>
  <c r="L31" i="18"/>
  <c r="L33" i="18"/>
  <c r="L34" i="18"/>
  <c r="L36" i="18"/>
  <c r="L37" i="18"/>
  <c r="L38" i="18"/>
  <c r="L39" i="18"/>
  <c r="L40" i="18"/>
  <c r="L41" i="18"/>
  <c r="L42" i="18"/>
  <c r="L43" i="18"/>
  <c r="L44" i="18"/>
  <c r="L45" i="18"/>
  <c r="L46" i="18"/>
  <c r="L47" i="18"/>
  <c r="L48" i="18"/>
  <c r="L49" i="18"/>
  <c r="L51" i="18"/>
  <c r="L52" i="18"/>
  <c r="L32" i="18"/>
  <c r="L53" i="18"/>
  <c r="L35" i="18"/>
  <c r="L54" i="18"/>
  <c r="L55" i="18"/>
  <c r="L56" i="18"/>
  <c r="L57" i="18"/>
  <c r="L58" i="18"/>
  <c r="L59" i="18"/>
  <c r="L60" i="18"/>
  <c r="L61" i="18"/>
  <c r="L62" i="18"/>
  <c r="L63" i="18"/>
  <c r="L64" i="18"/>
  <c r="L65" i="18"/>
  <c r="L66" i="18"/>
  <c r="L50" i="18"/>
  <c r="L68" i="18"/>
  <c r="L70" i="18"/>
  <c r="L72" i="18"/>
  <c r="L74" i="18"/>
  <c r="L76" i="18"/>
  <c r="L78" i="18"/>
  <c r="L80" i="18"/>
  <c r="L82" i="18"/>
  <c r="L84" i="18"/>
  <c r="L86" i="18"/>
  <c r="L88" i="18"/>
  <c r="L89" i="18"/>
  <c r="L90" i="18"/>
  <c r="L91" i="18"/>
  <c r="L92" i="18"/>
  <c r="L93" i="18"/>
  <c r="L67" i="18"/>
  <c r="L69" i="18"/>
  <c r="L71" i="18"/>
  <c r="L73" i="18"/>
  <c r="L75" i="18"/>
  <c r="L77" i="18"/>
  <c r="L79" i="18"/>
  <c r="L81" i="18"/>
  <c r="L83" i="18"/>
  <c r="L85" i="18"/>
  <c r="L87"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3" i="18"/>
  <c r="L154" i="18"/>
  <c r="L155" i="18"/>
  <c r="L156" i="18"/>
  <c r="L157" i="18"/>
  <c r="L158" i="18"/>
  <c r="L159" i="18"/>
  <c r="L160" i="18"/>
  <c r="L161" i="18"/>
  <c r="L162" i="18"/>
  <c r="L163" i="18"/>
  <c r="L164" i="18"/>
  <c r="L165" i="18"/>
  <c r="L166" i="18"/>
  <c r="L167" i="18"/>
  <c r="L168" i="18"/>
  <c r="L152" i="18"/>
  <c r="L170" i="18"/>
  <c r="L171" i="18"/>
  <c r="L172" i="18"/>
  <c r="L173" i="18"/>
  <c r="L174" i="18"/>
  <c r="L175" i="18"/>
  <c r="L177" i="18"/>
  <c r="L178" i="18"/>
  <c r="L179" i="18"/>
  <c r="L180" i="18"/>
  <c r="L181" i="18"/>
  <c r="L182" i="18"/>
  <c r="L183" i="18"/>
  <c r="L184" i="18"/>
  <c r="L185" i="18"/>
  <c r="L186" i="18"/>
  <c r="L169" i="18"/>
  <c r="L187" i="18"/>
  <c r="L188" i="18"/>
  <c r="L189" i="18"/>
  <c r="L191" i="18"/>
  <c r="L192" i="18"/>
  <c r="L176" i="18"/>
  <c r="L193" i="18"/>
  <c r="L194" i="18"/>
  <c r="L195" i="18"/>
  <c r="L197" i="18"/>
  <c r="L198" i="18"/>
  <c r="L200" i="18"/>
  <c r="L202" i="18"/>
  <c r="L204" i="18"/>
  <c r="L206" i="18"/>
  <c r="L208" i="18"/>
  <c r="L210" i="18"/>
  <c r="L212" i="18"/>
  <c r="L214" i="18"/>
  <c r="L190" i="18"/>
  <c r="L216" i="18"/>
  <c r="L218" i="18"/>
  <c r="L220" i="18"/>
  <c r="L222" i="18"/>
  <c r="L224" i="18"/>
  <c r="L196" i="18"/>
  <c r="L226" i="18"/>
  <c r="L199" i="18"/>
  <c r="L201" i="18"/>
  <c r="L203" i="18"/>
  <c r="L205" i="18"/>
  <c r="L207" i="18"/>
  <c r="L209" i="18"/>
  <c r="L211" i="18"/>
  <c r="L213" i="18"/>
  <c r="L215" i="18"/>
  <c r="L217" i="18"/>
  <c r="L219" i="18"/>
  <c r="L221" i="18"/>
  <c r="L223" i="18"/>
  <c r="L225" i="18"/>
  <c r="L227" i="18"/>
  <c r="L228" i="18"/>
  <c r="L229" i="18"/>
  <c r="L230" i="18"/>
  <c r="L231" i="18"/>
  <c r="L232" i="18"/>
  <c r="L233" i="18"/>
  <c r="L234" i="18"/>
  <c r="L236" i="18"/>
  <c r="L237" i="18"/>
  <c r="L238" i="18"/>
  <c r="L239" i="18"/>
  <c r="L240" i="18"/>
  <c r="L241" i="18"/>
  <c r="L242" i="18"/>
  <c r="L243" i="18"/>
  <c r="L244" i="18"/>
  <c r="L235" i="18"/>
  <c r="L245" i="18"/>
  <c r="L246" i="18"/>
  <c r="L248" i="18"/>
  <c r="L249" i="18"/>
  <c r="L250" i="18"/>
  <c r="L251" i="18"/>
  <c r="L253" i="18"/>
  <c r="L254" i="18"/>
  <c r="L255" i="18"/>
  <c r="L256" i="18"/>
  <c r="L247" i="18"/>
  <c r="L257" i="18"/>
  <c r="L258" i="18"/>
  <c r="L259" i="18"/>
  <c r="L252" i="18"/>
  <c r="L262" i="18"/>
  <c r="L263" i="18"/>
  <c r="L264" i="18"/>
  <c r="L265" i="18"/>
  <c r="L266" i="18"/>
  <c r="L267" i="18"/>
  <c r="L260" i="18"/>
  <c r="L261" i="18"/>
  <c r="L268" i="18"/>
  <c r="L269" i="18"/>
  <c r="L270" i="18"/>
  <c r="L271" i="18"/>
  <c r="L272" i="18"/>
  <c r="L274" i="18"/>
  <c r="L275" i="18"/>
  <c r="L276" i="18"/>
  <c r="L277" i="18"/>
  <c r="L278" i="18"/>
  <c r="L279" i="18"/>
  <c r="L273" i="18"/>
  <c r="L280" i="18"/>
  <c r="L281" i="18"/>
  <c r="L282" i="18"/>
  <c r="L283" i="18"/>
  <c r="L284" i="18"/>
  <c r="L285" i="18"/>
  <c r="L286" i="18"/>
  <c r="L287" i="18"/>
  <c r="L288" i="18"/>
  <c r="L289" i="18"/>
  <c r="L290" i="18"/>
  <c r="L291" i="18"/>
  <c r="L292" i="18"/>
  <c r="L294" i="18"/>
  <c r="L295" i="18"/>
  <c r="L296" i="18"/>
  <c r="L297" i="18"/>
  <c r="L298" i="18"/>
  <c r="L293" i="18"/>
  <c r="L300" i="18"/>
  <c r="L301" i="18"/>
  <c r="L303" i="18"/>
  <c r="L304" i="18"/>
  <c r="L306" i="18"/>
  <c r="L299" i="18"/>
  <c r="L307" i="18"/>
  <c r="L302" i="18"/>
  <c r="L308" i="18"/>
  <c r="L305" i="18"/>
  <c r="L309" i="18"/>
  <c r="L311" i="18"/>
  <c r="L312" i="18"/>
  <c r="L313" i="18"/>
  <c r="L314" i="18"/>
  <c r="L310" i="18"/>
  <c r="L315" i="18"/>
  <c r="L316" i="18"/>
  <c r="L317" i="18"/>
  <c r="L319" i="18"/>
  <c r="L321" i="18"/>
  <c r="L322" i="18"/>
  <c r="L323" i="18"/>
  <c r="L318" i="18"/>
  <c r="L320" i="18"/>
  <c r="L325" i="18"/>
  <c r="L326" i="18"/>
  <c r="L327" i="18"/>
  <c r="L328" i="18"/>
  <c r="L324" i="18"/>
  <c r="L329" i="18"/>
  <c r="L330" i="18"/>
  <c r="L331" i="18"/>
  <c r="L332" i="18"/>
  <c r="L333" i="18"/>
  <c r="L334" i="18"/>
  <c r="L335" i="18"/>
  <c r="L336" i="18"/>
  <c r="L338" i="18"/>
  <c r="L339" i="18"/>
  <c r="L340" i="18"/>
  <c r="L341" i="18"/>
  <c r="L337" i="18"/>
  <c r="L342" i="18"/>
  <c r="L343" i="18"/>
  <c r="L344" i="18"/>
  <c r="L345" i="18"/>
  <c r="L346" i="18"/>
  <c r="L347" i="18"/>
  <c r="L348" i="18"/>
  <c r="L349" i="18"/>
  <c r="L350" i="18"/>
  <c r="L351" i="18"/>
  <c r="L352" i="18"/>
  <c r="L353" i="18"/>
  <c r="L354" i="18"/>
  <c r="L356" i="18"/>
  <c r="L357" i="18"/>
  <c r="L358" i="18"/>
  <c r="L359" i="18"/>
  <c r="L355" i="18"/>
  <c r="L360" i="18"/>
  <c r="L361" i="18"/>
  <c r="L362" i="18"/>
  <c r="L363" i="18"/>
  <c r="L364" i="18"/>
  <c r="L365" i="18"/>
  <c r="L366" i="18"/>
  <c r="L367" i="18"/>
  <c r="L368" i="18"/>
  <c r="L369" i="18"/>
  <c r="L370" i="18"/>
  <c r="L371" i="18"/>
  <c r="L373" i="18"/>
  <c r="L374" i="18"/>
  <c r="L375" i="18"/>
  <c r="L376" i="18"/>
  <c r="L372" i="18"/>
  <c r="L378" i="18"/>
  <c r="L379" i="18"/>
  <c r="L380" i="18"/>
  <c r="L381" i="18"/>
  <c r="L377" i="18"/>
  <c r="L383" i="18"/>
  <c r="L384" i="18"/>
  <c r="L385" i="18"/>
  <c r="L382" i="18"/>
  <c r="L388" i="18"/>
  <c r="L390" i="18"/>
  <c r="L386" i="18"/>
  <c r="L387" i="18"/>
  <c r="L389" i="18"/>
  <c r="L391" i="18"/>
  <c r="L392" i="18"/>
  <c r="L393" i="18"/>
  <c r="L394" i="18"/>
  <c r="L395" i="18"/>
  <c r="L396" i="18"/>
  <c r="L397" i="18"/>
  <c r="L398" i="18"/>
  <c r="L399" i="18"/>
  <c r="L400" i="18"/>
  <c r="L401" i="18"/>
  <c r="L403" i="18"/>
  <c r="L402"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7" i="18"/>
  <c r="K9" i="18"/>
  <c r="K10" i="18"/>
  <c r="K11" i="18"/>
  <c r="K12" i="18"/>
  <c r="K13" i="18"/>
  <c r="K14" i="18"/>
  <c r="K15" i="18"/>
  <c r="K16" i="18"/>
  <c r="K18" i="18"/>
  <c r="K19" i="18"/>
  <c r="K20" i="18"/>
  <c r="K6" i="18"/>
  <c r="K8" i="18"/>
  <c r="K21" i="18"/>
  <c r="K22" i="18"/>
  <c r="K23" i="18"/>
  <c r="K24" i="18"/>
  <c r="K25" i="18"/>
  <c r="K26" i="18"/>
  <c r="K27" i="18"/>
  <c r="K17" i="18"/>
  <c r="K28" i="18"/>
  <c r="K29" i="18"/>
  <c r="K30" i="18"/>
  <c r="K31" i="18"/>
  <c r="K33" i="18"/>
  <c r="K34" i="18"/>
  <c r="K36" i="18"/>
  <c r="K37" i="18"/>
  <c r="K38" i="18"/>
  <c r="K39" i="18"/>
  <c r="K40" i="18"/>
  <c r="K41" i="18"/>
  <c r="K42" i="18"/>
  <c r="K43" i="18"/>
  <c r="K44" i="18"/>
  <c r="K45" i="18"/>
  <c r="K46" i="18"/>
  <c r="K47" i="18"/>
  <c r="K48" i="18"/>
  <c r="K49" i="18"/>
  <c r="K51" i="18"/>
  <c r="K52" i="18"/>
  <c r="K32" i="18"/>
  <c r="K53" i="18"/>
  <c r="K35" i="18"/>
  <c r="K54" i="18"/>
  <c r="K55" i="18"/>
  <c r="K56" i="18"/>
  <c r="K57" i="18"/>
  <c r="K58" i="18"/>
  <c r="K59" i="18"/>
  <c r="K60" i="18"/>
  <c r="K61" i="18"/>
  <c r="K62" i="18"/>
  <c r="K63" i="18"/>
  <c r="K64" i="18"/>
  <c r="K65" i="18"/>
  <c r="K66" i="18"/>
  <c r="K50" i="18"/>
  <c r="K68" i="18"/>
  <c r="K70" i="18"/>
  <c r="K72" i="18"/>
  <c r="K74" i="18"/>
  <c r="K76" i="18"/>
  <c r="K78" i="18"/>
  <c r="K80" i="18"/>
  <c r="K82" i="18"/>
  <c r="K84" i="18"/>
  <c r="K86" i="18"/>
  <c r="K88" i="18"/>
  <c r="K89" i="18"/>
  <c r="K90" i="18"/>
  <c r="K91" i="18"/>
  <c r="K92" i="18"/>
  <c r="K93" i="18"/>
  <c r="K67" i="18"/>
  <c r="K69" i="18"/>
  <c r="K71" i="18"/>
  <c r="K73" i="18"/>
  <c r="K75" i="18"/>
  <c r="K77" i="18"/>
  <c r="K79" i="18"/>
  <c r="K81" i="18"/>
  <c r="K83" i="18"/>
  <c r="K85" i="18"/>
  <c r="K87"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3" i="18"/>
  <c r="K154" i="18"/>
  <c r="K155" i="18"/>
  <c r="K156" i="18"/>
  <c r="K157" i="18"/>
  <c r="K158" i="18"/>
  <c r="K159" i="18"/>
  <c r="K160" i="18"/>
  <c r="K161" i="18"/>
  <c r="K162" i="18"/>
  <c r="K163" i="18"/>
  <c r="K164" i="18"/>
  <c r="K165" i="18"/>
  <c r="K166" i="18"/>
  <c r="K167" i="18"/>
  <c r="K168" i="18"/>
  <c r="K152" i="18"/>
  <c r="K170" i="18"/>
  <c r="K171" i="18"/>
  <c r="K172" i="18"/>
  <c r="K173" i="18"/>
  <c r="K174" i="18"/>
  <c r="K175" i="18"/>
  <c r="K177" i="18"/>
  <c r="K178" i="18"/>
  <c r="K179" i="18"/>
  <c r="K180" i="18"/>
  <c r="K181" i="18"/>
  <c r="K182" i="18"/>
  <c r="K183" i="18"/>
  <c r="K184" i="18"/>
  <c r="K185" i="18"/>
  <c r="K186" i="18"/>
  <c r="K169" i="18"/>
  <c r="K187" i="18"/>
  <c r="K188" i="18"/>
  <c r="K189" i="18"/>
  <c r="K191" i="18"/>
  <c r="K192" i="18"/>
  <c r="K176" i="18"/>
  <c r="K193" i="18"/>
  <c r="K194" i="18"/>
  <c r="K195" i="18"/>
  <c r="K197" i="18"/>
  <c r="K198" i="18"/>
  <c r="K200" i="18"/>
  <c r="K202" i="18"/>
  <c r="K204" i="18"/>
  <c r="K206" i="18"/>
  <c r="K208" i="18"/>
  <c r="K210" i="18"/>
  <c r="K212" i="18"/>
  <c r="K214" i="18"/>
  <c r="K190" i="18"/>
  <c r="K216" i="18"/>
  <c r="K218" i="18"/>
  <c r="K220" i="18"/>
  <c r="K222" i="18"/>
  <c r="K224" i="18"/>
  <c r="K196" i="18"/>
  <c r="K226" i="18"/>
  <c r="K199" i="18"/>
  <c r="K201" i="18"/>
  <c r="K203" i="18"/>
  <c r="K205" i="18"/>
  <c r="K207" i="18"/>
  <c r="K209" i="18"/>
  <c r="K211" i="18"/>
  <c r="K213" i="18"/>
  <c r="K215" i="18"/>
  <c r="K217" i="18"/>
  <c r="K219" i="18"/>
  <c r="K221" i="18"/>
  <c r="K223" i="18"/>
  <c r="K225" i="18"/>
  <c r="K227" i="18"/>
  <c r="K228" i="18"/>
  <c r="K229" i="18"/>
  <c r="K230" i="18"/>
  <c r="K231" i="18"/>
  <c r="K232" i="18"/>
  <c r="K233" i="18"/>
  <c r="K234" i="18"/>
  <c r="K236" i="18"/>
  <c r="K237" i="18"/>
  <c r="K238" i="18"/>
  <c r="K239" i="18"/>
  <c r="K240" i="18"/>
  <c r="K241" i="18"/>
  <c r="K242" i="18"/>
  <c r="K243" i="18"/>
  <c r="K244" i="18"/>
  <c r="K235" i="18"/>
  <c r="K245" i="18"/>
  <c r="K246" i="18"/>
  <c r="K248" i="18"/>
  <c r="K249" i="18"/>
  <c r="K250" i="18"/>
  <c r="K251" i="18"/>
  <c r="K253" i="18"/>
  <c r="K254" i="18"/>
  <c r="K255" i="18"/>
  <c r="K256" i="18"/>
  <c r="K247" i="18"/>
  <c r="K257" i="18"/>
  <c r="K258" i="18"/>
  <c r="K259" i="18"/>
  <c r="K252" i="18"/>
  <c r="K262" i="18"/>
  <c r="K263" i="18"/>
  <c r="K264" i="18"/>
  <c r="K265" i="18"/>
  <c r="K266" i="18"/>
  <c r="K267" i="18"/>
  <c r="K260" i="18"/>
  <c r="K261" i="18"/>
  <c r="K268" i="18"/>
  <c r="K269" i="18"/>
  <c r="K270" i="18"/>
  <c r="K271" i="18"/>
  <c r="K272" i="18"/>
  <c r="K274" i="18"/>
  <c r="K275" i="18"/>
  <c r="K276" i="18"/>
  <c r="K277" i="18"/>
  <c r="K278" i="18"/>
  <c r="K279" i="18"/>
  <c r="K273" i="18"/>
  <c r="K280" i="18"/>
  <c r="K281" i="18"/>
  <c r="K282" i="18"/>
  <c r="K283" i="18"/>
  <c r="K284" i="18"/>
  <c r="K285" i="18"/>
  <c r="K286" i="18"/>
  <c r="K287" i="18"/>
  <c r="K288" i="18"/>
  <c r="K289" i="18"/>
  <c r="K290" i="18"/>
  <c r="K291" i="18"/>
  <c r="K292" i="18"/>
  <c r="K294" i="18"/>
  <c r="K295" i="18"/>
  <c r="K296" i="18"/>
  <c r="K297" i="18"/>
  <c r="K298" i="18"/>
  <c r="K293" i="18"/>
  <c r="K300" i="18"/>
  <c r="K301" i="18"/>
  <c r="K303" i="18"/>
  <c r="K304" i="18"/>
  <c r="K306" i="18"/>
  <c r="K299" i="18"/>
  <c r="K307" i="18"/>
  <c r="K302" i="18"/>
  <c r="K308" i="18"/>
  <c r="K305" i="18"/>
  <c r="K309" i="18"/>
  <c r="K311" i="18"/>
  <c r="K312" i="18"/>
  <c r="K313" i="18"/>
  <c r="K314" i="18"/>
  <c r="K310" i="18"/>
  <c r="K315" i="18"/>
  <c r="K316" i="18"/>
  <c r="K317" i="18"/>
  <c r="K319" i="18"/>
  <c r="K321" i="18"/>
  <c r="K322" i="18"/>
  <c r="K323" i="18"/>
  <c r="K318" i="18"/>
  <c r="K320" i="18"/>
  <c r="K325" i="18"/>
  <c r="K326" i="18"/>
  <c r="K327" i="18"/>
  <c r="K328" i="18"/>
  <c r="K324" i="18"/>
  <c r="K329" i="18"/>
  <c r="K330" i="18"/>
  <c r="K331" i="18"/>
  <c r="K332" i="18"/>
  <c r="K333" i="18"/>
  <c r="K334" i="18"/>
  <c r="K335" i="18"/>
  <c r="K336" i="18"/>
  <c r="K338" i="18"/>
  <c r="K339" i="18"/>
  <c r="K340" i="18"/>
  <c r="K341" i="18"/>
  <c r="K337" i="18"/>
  <c r="K342" i="18"/>
  <c r="K343" i="18"/>
  <c r="K344" i="18"/>
  <c r="K345" i="18"/>
  <c r="K346" i="18"/>
  <c r="K347" i="18"/>
  <c r="K348" i="18"/>
  <c r="K349" i="18"/>
  <c r="K350" i="18"/>
  <c r="K351" i="18"/>
  <c r="K352" i="18"/>
  <c r="K353" i="18"/>
  <c r="K354" i="18"/>
  <c r="K356" i="18"/>
  <c r="K357" i="18"/>
  <c r="K358" i="18"/>
  <c r="K359" i="18"/>
  <c r="K355" i="18"/>
  <c r="K360" i="18"/>
  <c r="K361" i="18"/>
  <c r="K362" i="18"/>
  <c r="K363" i="18"/>
  <c r="K364" i="18"/>
  <c r="K365" i="18"/>
  <c r="K366" i="18"/>
  <c r="K367" i="18"/>
  <c r="K368" i="18"/>
  <c r="K369" i="18"/>
  <c r="K370" i="18"/>
  <c r="K371" i="18"/>
  <c r="K373" i="18"/>
  <c r="K374" i="18"/>
  <c r="K375" i="18"/>
  <c r="K376" i="18"/>
  <c r="K372" i="18"/>
  <c r="K378" i="18"/>
  <c r="K379" i="18"/>
  <c r="K380" i="18"/>
  <c r="K381" i="18"/>
  <c r="K377" i="18"/>
  <c r="K383" i="18"/>
  <c r="K384" i="18"/>
  <c r="K385" i="18"/>
  <c r="K382" i="18"/>
  <c r="K388" i="18"/>
  <c r="K390" i="18"/>
  <c r="K386" i="18"/>
  <c r="K387" i="18"/>
  <c r="K389" i="18"/>
  <c r="K391" i="18"/>
  <c r="K392" i="18"/>
  <c r="K393" i="18"/>
  <c r="K394" i="18"/>
  <c r="K395" i="18"/>
  <c r="K396" i="18"/>
  <c r="K397" i="18"/>
  <c r="K398" i="18"/>
  <c r="K399" i="18"/>
  <c r="K400" i="18"/>
  <c r="K401" i="18"/>
  <c r="K403" i="18"/>
  <c r="K402"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7" i="18"/>
  <c r="M9" i="18"/>
  <c r="M10" i="18"/>
  <c r="M11" i="18"/>
  <c r="M12" i="18"/>
  <c r="M13" i="18"/>
  <c r="M14" i="18"/>
  <c r="M15" i="18"/>
  <c r="M16" i="18"/>
  <c r="M18" i="18"/>
  <c r="M19" i="18"/>
  <c r="M20" i="18"/>
  <c r="M6" i="18"/>
  <c r="M8" i="18"/>
  <c r="M21" i="18"/>
  <c r="M22" i="18"/>
  <c r="M23" i="18"/>
  <c r="M24" i="18"/>
  <c r="M25" i="18"/>
  <c r="M26" i="18"/>
  <c r="M27" i="18"/>
  <c r="M17" i="18"/>
  <c r="M28" i="18"/>
  <c r="M29" i="18"/>
  <c r="M30" i="18"/>
  <c r="M31" i="18"/>
  <c r="M33" i="18"/>
  <c r="M34" i="18"/>
  <c r="M36" i="18"/>
  <c r="M37" i="18"/>
  <c r="M38" i="18"/>
  <c r="M39" i="18"/>
  <c r="M40" i="18"/>
  <c r="M41" i="18"/>
  <c r="M42" i="18"/>
  <c r="M43" i="18"/>
  <c r="M44" i="18"/>
  <c r="M45" i="18"/>
  <c r="M46" i="18"/>
  <c r="M47" i="18"/>
  <c r="M48" i="18"/>
  <c r="M49" i="18"/>
  <c r="M51" i="18"/>
  <c r="M52" i="18"/>
  <c r="M32" i="18"/>
  <c r="M53" i="18"/>
  <c r="M35" i="18"/>
  <c r="M54" i="18"/>
  <c r="M55" i="18"/>
  <c r="M56" i="18"/>
  <c r="M57" i="18"/>
  <c r="M58" i="18"/>
  <c r="M59" i="18"/>
  <c r="M60" i="18"/>
  <c r="M61" i="18"/>
  <c r="M62" i="18"/>
  <c r="M63" i="18"/>
  <c r="M64" i="18"/>
  <c r="M65" i="18"/>
  <c r="M66" i="18"/>
  <c r="M50" i="18"/>
  <c r="M68" i="18"/>
  <c r="M70" i="18"/>
  <c r="M72" i="18"/>
  <c r="M74" i="18"/>
  <c r="M76" i="18"/>
  <c r="M78" i="18"/>
  <c r="M80" i="18"/>
  <c r="M82" i="18"/>
  <c r="M84" i="18"/>
  <c r="M86" i="18"/>
  <c r="M88" i="18"/>
  <c r="M89" i="18"/>
  <c r="M90" i="18"/>
  <c r="M91" i="18"/>
  <c r="M92" i="18"/>
  <c r="M93" i="18"/>
  <c r="M67" i="18"/>
  <c r="M69" i="18"/>
  <c r="M71" i="18"/>
  <c r="M73" i="18"/>
  <c r="M75" i="18"/>
  <c r="M77" i="18"/>
  <c r="M79" i="18"/>
  <c r="M81" i="18"/>
  <c r="M83" i="18"/>
  <c r="M85" i="18"/>
  <c r="M87"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3" i="18"/>
  <c r="M154" i="18"/>
  <c r="M155" i="18"/>
  <c r="M156" i="18"/>
  <c r="M157" i="18"/>
  <c r="M158" i="18"/>
  <c r="M159" i="18"/>
  <c r="M160" i="18"/>
  <c r="M161" i="18"/>
  <c r="M162" i="18"/>
  <c r="M163" i="18"/>
  <c r="M164" i="18"/>
  <c r="M165" i="18"/>
  <c r="M166" i="18"/>
  <c r="M167" i="18"/>
  <c r="M168" i="18"/>
  <c r="M152" i="18"/>
  <c r="M170" i="18"/>
  <c r="M171" i="18"/>
  <c r="M172" i="18"/>
  <c r="M173" i="18"/>
  <c r="M174" i="18"/>
  <c r="M175" i="18"/>
  <c r="M177" i="18"/>
  <c r="M178" i="18"/>
  <c r="M179" i="18"/>
  <c r="M180" i="18"/>
  <c r="M181" i="18"/>
  <c r="M182" i="18"/>
  <c r="M183" i="18"/>
  <c r="M184" i="18"/>
  <c r="M185" i="18"/>
  <c r="M186" i="18"/>
  <c r="M169" i="18"/>
  <c r="M187" i="18"/>
  <c r="M188" i="18"/>
  <c r="M189" i="18"/>
  <c r="M191" i="18"/>
  <c r="M192" i="18"/>
  <c r="M176" i="18"/>
  <c r="M193" i="18"/>
  <c r="M194" i="18"/>
  <c r="M195" i="18"/>
  <c r="M197" i="18"/>
  <c r="M198" i="18"/>
  <c r="M200" i="18"/>
  <c r="M202" i="18"/>
  <c r="M204" i="18"/>
  <c r="M206" i="18"/>
  <c r="M208" i="18"/>
  <c r="M210" i="18"/>
  <c r="M212" i="18"/>
  <c r="M214" i="18"/>
  <c r="M190" i="18"/>
  <c r="M216" i="18"/>
  <c r="M218" i="18"/>
  <c r="M220" i="18"/>
  <c r="M222" i="18"/>
  <c r="M224" i="18"/>
  <c r="M196" i="18"/>
  <c r="M226" i="18"/>
  <c r="M199" i="18"/>
  <c r="M201" i="18"/>
  <c r="M203" i="18"/>
  <c r="M205" i="18"/>
  <c r="M207" i="18"/>
  <c r="M209" i="18"/>
  <c r="M211" i="18"/>
  <c r="M213" i="18"/>
  <c r="M215" i="18"/>
  <c r="M217" i="18"/>
  <c r="M219" i="18"/>
  <c r="M221" i="18"/>
  <c r="M223" i="18"/>
  <c r="M225" i="18"/>
  <c r="M227" i="18"/>
  <c r="M228" i="18"/>
  <c r="M229" i="18"/>
  <c r="M230" i="18"/>
  <c r="M231" i="18"/>
  <c r="M232" i="18"/>
  <c r="M233" i="18"/>
  <c r="M234" i="18"/>
  <c r="M236" i="18"/>
  <c r="M237" i="18"/>
  <c r="M238" i="18"/>
  <c r="M239" i="18"/>
  <c r="M240" i="18"/>
  <c r="M241" i="18"/>
  <c r="M242" i="18"/>
  <c r="M243" i="18"/>
  <c r="M244" i="18"/>
  <c r="M235" i="18"/>
  <c r="M245" i="18"/>
  <c r="M246" i="18"/>
  <c r="M248" i="18"/>
  <c r="M249" i="18"/>
  <c r="M250" i="18"/>
  <c r="M251" i="18"/>
  <c r="M253" i="18"/>
  <c r="M254" i="18"/>
  <c r="M255" i="18"/>
  <c r="M256" i="18"/>
  <c r="M247" i="18"/>
  <c r="M257" i="18"/>
  <c r="M258" i="18"/>
  <c r="M259" i="18"/>
  <c r="M252" i="18"/>
  <c r="M262" i="18"/>
  <c r="M263" i="18"/>
  <c r="M264" i="18"/>
  <c r="M265" i="18"/>
  <c r="M266" i="18"/>
  <c r="M267" i="18"/>
  <c r="M260" i="18"/>
  <c r="M261" i="18"/>
  <c r="M268" i="18"/>
  <c r="M269" i="18"/>
  <c r="M270" i="18"/>
  <c r="M271" i="18"/>
  <c r="M272" i="18"/>
  <c r="M274" i="18"/>
  <c r="M275" i="18"/>
  <c r="M276" i="18"/>
  <c r="M277" i="18"/>
  <c r="M278" i="18"/>
  <c r="M279" i="18"/>
  <c r="M273" i="18"/>
  <c r="M280" i="18"/>
  <c r="M281" i="18"/>
  <c r="M282" i="18"/>
  <c r="M283" i="18"/>
  <c r="M284" i="18"/>
  <c r="M285" i="18"/>
  <c r="M286" i="18"/>
  <c r="M287" i="18"/>
  <c r="M288" i="18"/>
  <c r="M289" i="18"/>
  <c r="M290" i="18"/>
  <c r="M291" i="18"/>
  <c r="M292" i="18"/>
  <c r="M294" i="18"/>
  <c r="M295" i="18"/>
  <c r="M296" i="18"/>
  <c r="M297" i="18"/>
  <c r="M298" i="18"/>
  <c r="M293" i="18"/>
  <c r="M300" i="18"/>
  <c r="M301" i="18"/>
  <c r="M303" i="18"/>
  <c r="M304" i="18"/>
  <c r="M306" i="18"/>
  <c r="M299" i="18"/>
  <c r="M307" i="18"/>
  <c r="M302" i="18"/>
  <c r="M308" i="18"/>
  <c r="M305" i="18"/>
  <c r="M309" i="18"/>
  <c r="M311" i="18"/>
  <c r="M312" i="18"/>
  <c r="M313" i="18"/>
  <c r="M314" i="18"/>
  <c r="M310" i="18"/>
  <c r="M315" i="18"/>
  <c r="M316" i="18"/>
  <c r="M317" i="18"/>
  <c r="M319" i="18"/>
  <c r="M321" i="18"/>
  <c r="M322" i="18"/>
  <c r="M323" i="18"/>
  <c r="M318" i="18"/>
  <c r="M320" i="18"/>
  <c r="M325" i="18"/>
  <c r="M326" i="18"/>
  <c r="M327" i="18"/>
  <c r="M328" i="18"/>
  <c r="M324" i="18"/>
  <c r="M329" i="18"/>
  <c r="M330" i="18"/>
  <c r="M331" i="18"/>
  <c r="M332" i="18"/>
  <c r="M333" i="18"/>
  <c r="M334" i="18"/>
  <c r="M335" i="18"/>
  <c r="M336" i="18"/>
  <c r="M338" i="18"/>
  <c r="M339" i="18"/>
  <c r="M340" i="18"/>
  <c r="M341" i="18"/>
  <c r="M337" i="18"/>
  <c r="M342" i="18"/>
  <c r="M343" i="18"/>
  <c r="M344" i="18"/>
  <c r="M345" i="18"/>
  <c r="M346" i="18"/>
  <c r="M347" i="18"/>
  <c r="M348" i="18"/>
  <c r="M349" i="18"/>
  <c r="M350" i="18"/>
  <c r="M351" i="18"/>
  <c r="M352" i="18"/>
  <c r="M353" i="18"/>
  <c r="M354" i="18"/>
  <c r="M356" i="18"/>
  <c r="M357" i="18"/>
  <c r="M358" i="18"/>
  <c r="M359" i="18"/>
  <c r="M355" i="18"/>
  <c r="M360" i="18"/>
  <c r="M361" i="18"/>
  <c r="M362" i="18"/>
  <c r="M363" i="18"/>
  <c r="M364" i="18"/>
  <c r="M365" i="18"/>
  <c r="M366" i="18"/>
  <c r="M367" i="18"/>
  <c r="M368" i="18"/>
  <c r="M369" i="18"/>
  <c r="M370" i="18"/>
  <c r="M371" i="18"/>
  <c r="M373" i="18"/>
  <c r="M374" i="18"/>
  <c r="M375" i="18"/>
  <c r="M376" i="18"/>
  <c r="M372" i="18"/>
  <c r="M378" i="18"/>
  <c r="M379" i="18"/>
  <c r="M380" i="18"/>
  <c r="M381" i="18"/>
  <c r="M377" i="18"/>
  <c r="M383" i="18"/>
  <c r="M384" i="18"/>
  <c r="M385" i="18"/>
  <c r="M382" i="18"/>
  <c r="M388" i="18"/>
  <c r="M390" i="18"/>
  <c r="M386" i="18"/>
  <c r="M387" i="18"/>
  <c r="M389" i="18"/>
  <c r="M391" i="18"/>
  <c r="M392" i="18"/>
  <c r="M393" i="18"/>
  <c r="M394" i="18"/>
  <c r="M395" i="18"/>
  <c r="M396" i="18"/>
  <c r="M397" i="18"/>
  <c r="M398" i="18"/>
  <c r="M399" i="18"/>
  <c r="M400" i="18"/>
  <c r="M401" i="18"/>
  <c r="M403" i="18"/>
  <c r="M402"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7" i="4" l="1"/>
  <c r="BC491" i="4"/>
  <c r="BC9" i="4"/>
  <c r="BC493"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67" i="4"/>
  <c r="BC451" i="4"/>
  <c r="BC434" i="4"/>
  <c r="BC416" i="4"/>
  <c r="BC394" i="4"/>
  <c r="BC372" i="4"/>
  <c r="BC353" i="4"/>
  <c r="BC337" i="4"/>
  <c r="BC318" i="4"/>
  <c r="BC299" i="4"/>
  <c r="BC283" i="4"/>
  <c r="BC264" i="4"/>
  <c r="BC248" i="4"/>
  <c r="BC232" i="4"/>
  <c r="BC216" i="4"/>
  <c r="BC197" i="4"/>
  <c r="BC177" i="4"/>
  <c r="BC159" i="4"/>
  <c r="BC140" i="4"/>
  <c r="BC122" i="4"/>
  <c r="BC106" i="4"/>
  <c r="BC90" i="4"/>
  <c r="BC74" i="4"/>
  <c r="BC50" i="4"/>
  <c r="BC32"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8" i="4"/>
  <c r="BC6" i="4"/>
  <c r="BC490" i="4"/>
  <c r="BC465" i="4"/>
  <c r="BC432" i="4"/>
  <c r="BC414" i="4"/>
  <c r="BC392" i="4"/>
  <c r="BC370" i="4"/>
  <c r="BC351" i="4"/>
  <c r="BC332" i="4"/>
  <c r="BC316" i="4"/>
  <c r="BC297" i="4"/>
  <c r="BC281" i="4"/>
  <c r="BC262" i="4"/>
  <c r="BC246" i="4"/>
  <c r="BC230" i="4"/>
  <c r="BC214" i="4"/>
  <c r="BC195" i="4"/>
  <c r="BC173" i="4"/>
  <c r="BC157" i="4"/>
  <c r="BC138" i="4"/>
  <c r="BC120" i="4"/>
  <c r="BC104" i="4"/>
  <c r="BC88" i="4"/>
  <c r="BC72" i="4"/>
  <c r="BC48" i="4"/>
  <c r="BC29" i="4"/>
  <c r="BC460" i="4"/>
  <c r="BC443" i="4"/>
  <c r="BC403" i="4"/>
  <c r="BC381" i="4"/>
  <c r="BC365" i="4"/>
  <c r="BC346" i="4"/>
  <c r="BC327" i="4"/>
  <c r="BC311" i="4"/>
  <c r="BC292" i="4"/>
  <c r="BC273" i="4"/>
  <c r="BC257" i="4"/>
  <c r="BC241" i="4"/>
  <c r="BC225" i="4"/>
  <c r="BC209" i="4"/>
  <c r="BC190" i="4"/>
  <c r="BC168" i="4"/>
  <c r="BC152" i="4"/>
  <c r="BC132" i="4"/>
  <c r="BC115" i="4"/>
  <c r="BC99" i="4"/>
  <c r="BC83" i="4"/>
  <c r="BC67" i="4"/>
  <c r="BC43" i="4"/>
  <c r="BC16" i="4"/>
  <c r="BC15" i="4"/>
  <c r="BC458" i="4"/>
  <c r="BC441" i="4"/>
  <c r="BC401" i="4"/>
  <c r="BC379" i="4"/>
  <c r="BC363" i="4"/>
  <c r="BC344" i="4"/>
  <c r="BC325" i="4"/>
  <c r="BC309" i="4"/>
  <c r="BC290" i="4"/>
  <c r="BC271" i="4"/>
  <c r="BC255" i="4"/>
  <c r="BC239" i="4"/>
  <c r="BC223" i="4"/>
  <c r="BC207" i="4"/>
  <c r="BC184" i="4"/>
  <c r="BC166" i="4"/>
  <c r="BC147" i="4"/>
  <c r="BC130" i="4"/>
  <c r="BC113" i="4"/>
  <c r="BC97" i="4"/>
  <c r="BC81" i="4"/>
  <c r="BC65" i="4"/>
  <c r="BC41" i="4"/>
  <c r="BC473" i="4"/>
  <c r="BC457" i="4"/>
  <c r="BC422" i="4"/>
  <c r="BC400" i="4"/>
  <c r="BC378" i="4"/>
  <c r="BC362" i="4"/>
  <c r="BC343" i="4"/>
  <c r="BC324" i="4"/>
  <c r="BC308" i="4"/>
  <c r="BC289" i="4"/>
  <c r="BC270" i="4"/>
  <c r="BC254" i="4"/>
  <c r="BC238" i="4"/>
  <c r="BC222" i="4"/>
  <c r="BC206" i="4"/>
  <c r="BC183" i="4"/>
  <c r="BC165" i="4"/>
  <c r="BC146" i="4"/>
  <c r="BC128" i="4"/>
  <c r="BC112" i="4"/>
  <c r="BC96" i="4"/>
  <c r="BC80" i="4"/>
  <c r="BC59" i="4"/>
  <c r="BC40" i="4"/>
  <c r="BC497" i="4"/>
  <c r="BC13" i="4"/>
  <c r="BC12"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BC470" i="4"/>
  <c r="BC454" i="4"/>
  <c r="BC437" i="4"/>
  <c r="BC419" i="4"/>
  <c r="BC397" i="4"/>
  <c r="BC375" i="4"/>
  <c r="BC359" i="4"/>
  <c r="BC340" i="4"/>
  <c r="BC321" i="4"/>
  <c r="BC302" i="4"/>
  <c r="BC286" i="4"/>
  <c r="BC267" i="4"/>
  <c r="BC251" i="4"/>
  <c r="BC235" i="4"/>
  <c r="BC219" i="4"/>
  <c r="BC200" i="4"/>
  <c r="BC180" i="4"/>
  <c r="BC162" i="4"/>
  <c r="BC143" i="4"/>
  <c r="BC125" i="4"/>
  <c r="BC109" i="4"/>
  <c r="BC93" i="4"/>
  <c r="BC77" i="4"/>
  <c r="BC53" i="4"/>
  <c r="BC37" i="4"/>
  <c r="BC10" i="4"/>
  <c r="BC494" i="4"/>
  <c r="BC469"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Y480" i="4"/>
  <c r="T524" i="4"/>
  <c r="T521" i="4"/>
  <c r="T523" i="4"/>
  <c r="T519" i="4"/>
  <c r="J28" i="18"/>
  <c r="J29" i="18"/>
  <c r="J30" i="18"/>
  <c r="J31" i="18"/>
  <c r="J33" i="18"/>
  <c r="J34" i="18"/>
  <c r="J36" i="18"/>
  <c r="J37" i="18"/>
  <c r="J38" i="18"/>
  <c r="J39" i="18"/>
  <c r="J40" i="18"/>
  <c r="J41" i="18"/>
  <c r="J42" i="18"/>
  <c r="J43" i="18"/>
  <c r="J44" i="18"/>
  <c r="J45" i="18"/>
  <c r="J46" i="18"/>
  <c r="J47" i="18"/>
  <c r="J48" i="18"/>
  <c r="J49" i="18"/>
  <c r="J51" i="18"/>
  <c r="J52" i="18"/>
  <c r="J32" i="18"/>
  <c r="J53" i="18"/>
  <c r="J35" i="18"/>
  <c r="J54" i="18"/>
  <c r="J55" i="18"/>
  <c r="J56" i="18"/>
  <c r="J57" i="18"/>
  <c r="J58" i="18"/>
  <c r="J59" i="18"/>
  <c r="J60" i="18"/>
  <c r="J61" i="18"/>
  <c r="J62" i="18"/>
  <c r="J63" i="18"/>
  <c r="J64" i="18"/>
  <c r="J65" i="18"/>
  <c r="J66" i="18"/>
  <c r="J50" i="18"/>
  <c r="J68" i="18"/>
  <c r="J70" i="18"/>
  <c r="J72" i="18"/>
  <c r="J74" i="18"/>
  <c r="J76" i="18"/>
  <c r="J78" i="18"/>
  <c r="J80" i="18"/>
  <c r="J82" i="18"/>
  <c r="J84" i="18"/>
  <c r="J86" i="18"/>
  <c r="J88" i="18"/>
  <c r="J89" i="18"/>
  <c r="J90" i="18"/>
  <c r="J91" i="18"/>
  <c r="J92" i="18"/>
  <c r="J93" i="18"/>
  <c r="J67" i="18"/>
  <c r="J69" i="18"/>
  <c r="J71" i="18"/>
  <c r="J73" i="18"/>
  <c r="J75" i="18"/>
  <c r="J77" i="18"/>
  <c r="J79" i="18"/>
  <c r="J81" i="18"/>
  <c r="J83" i="18"/>
  <c r="J85" i="18"/>
  <c r="J87"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3" i="18"/>
  <c r="J154" i="18"/>
  <c r="J155" i="18"/>
  <c r="J156" i="18"/>
  <c r="J157" i="18"/>
  <c r="J158" i="18"/>
  <c r="J159" i="18"/>
  <c r="J160" i="18"/>
  <c r="J161" i="18"/>
  <c r="J162" i="18"/>
  <c r="J163" i="18"/>
  <c r="J164" i="18"/>
  <c r="J165" i="18"/>
  <c r="J166" i="18"/>
  <c r="J167" i="18"/>
  <c r="J168" i="18"/>
  <c r="J152" i="18"/>
  <c r="J170" i="18"/>
  <c r="J171" i="18"/>
  <c r="J172" i="18"/>
  <c r="J173" i="18"/>
  <c r="J174" i="18"/>
  <c r="J175" i="18"/>
  <c r="J177" i="18"/>
  <c r="J178" i="18"/>
  <c r="J179" i="18"/>
  <c r="J180" i="18"/>
  <c r="J181" i="18"/>
  <c r="J182" i="18"/>
  <c r="J183" i="18"/>
  <c r="J184" i="18"/>
  <c r="J185" i="18"/>
  <c r="J186" i="18"/>
  <c r="J169" i="18"/>
  <c r="J187" i="18"/>
  <c r="J188" i="18"/>
  <c r="J189" i="18"/>
  <c r="J191" i="18"/>
  <c r="J192" i="18"/>
  <c r="J176" i="18"/>
  <c r="J193" i="18"/>
  <c r="J194" i="18"/>
  <c r="J195" i="18"/>
  <c r="J197" i="18"/>
  <c r="J198" i="18"/>
  <c r="J200" i="18"/>
  <c r="J202" i="18"/>
  <c r="J204" i="18"/>
  <c r="J206" i="18"/>
  <c r="J208" i="18"/>
  <c r="J210" i="18"/>
  <c r="J212" i="18"/>
  <c r="J214" i="18"/>
  <c r="J190" i="18"/>
  <c r="J216" i="18"/>
  <c r="J218" i="18"/>
  <c r="J220" i="18"/>
  <c r="J222" i="18"/>
  <c r="J224" i="18"/>
  <c r="J196" i="18"/>
  <c r="J226" i="18"/>
  <c r="J199" i="18"/>
  <c r="J201" i="18"/>
  <c r="J203" i="18"/>
  <c r="J205" i="18"/>
  <c r="J207" i="18"/>
  <c r="J209" i="18"/>
  <c r="J211" i="18"/>
  <c r="J213" i="18"/>
  <c r="J215" i="18"/>
  <c r="J217" i="18"/>
  <c r="J219" i="18"/>
  <c r="J221" i="18"/>
  <c r="J223" i="18"/>
  <c r="J225" i="18"/>
  <c r="J227" i="18"/>
  <c r="J228" i="18"/>
  <c r="J229" i="18"/>
  <c r="J230" i="18"/>
  <c r="J231" i="18"/>
  <c r="J232" i="18"/>
  <c r="J233" i="18"/>
  <c r="J234" i="18"/>
  <c r="J236" i="18"/>
  <c r="J237" i="18"/>
  <c r="J238" i="18"/>
  <c r="J239" i="18"/>
  <c r="J240" i="18"/>
  <c r="J241" i="18"/>
  <c r="J242" i="18"/>
  <c r="J243" i="18"/>
  <c r="J244" i="18"/>
  <c r="J235" i="18"/>
  <c r="J245" i="18"/>
  <c r="J246" i="18"/>
  <c r="J248" i="18"/>
  <c r="J249" i="18"/>
  <c r="J250" i="18"/>
  <c r="J251" i="18"/>
  <c r="J253" i="18"/>
  <c r="J254" i="18"/>
  <c r="J255" i="18"/>
  <c r="J256" i="18"/>
  <c r="J247" i="18"/>
  <c r="J257" i="18"/>
  <c r="J258" i="18"/>
  <c r="J259" i="18"/>
  <c r="J252" i="18"/>
  <c r="J262" i="18"/>
  <c r="J263" i="18"/>
  <c r="J264" i="18"/>
  <c r="J265" i="18"/>
  <c r="J266" i="18"/>
  <c r="J267" i="18"/>
  <c r="J260" i="18"/>
  <c r="J261" i="18"/>
  <c r="J268" i="18"/>
  <c r="J269" i="18"/>
  <c r="J270" i="18"/>
  <c r="J271" i="18"/>
  <c r="J272" i="18"/>
  <c r="J274" i="18"/>
  <c r="J275" i="18"/>
  <c r="J276" i="18"/>
  <c r="J277" i="18"/>
  <c r="J278" i="18"/>
  <c r="J279" i="18"/>
  <c r="J273" i="18"/>
  <c r="J280" i="18"/>
  <c r="J281" i="18"/>
  <c r="J282" i="18"/>
  <c r="J283" i="18"/>
  <c r="J284" i="18"/>
  <c r="J285" i="18"/>
  <c r="J286" i="18"/>
  <c r="J287" i="18"/>
  <c r="J288" i="18"/>
  <c r="J289" i="18"/>
  <c r="J290" i="18"/>
  <c r="J291" i="18"/>
  <c r="J292" i="18"/>
  <c r="J294" i="18"/>
  <c r="J295" i="18"/>
  <c r="J296" i="18"/>
  <c r="J297" i="18"/>
  <c r="J298" i="18"/>
  <c r="J293" i="18"/>
  <c r="J300" i="18"/>
  <c r="J301" i="18"/>
  <c r="J303" i="18"/>
  <c r="J304" i="18"/>
  <c r="J306" i="18"/>
  <c r="J299" i="18"/>
  <c r="J307" i="18"/>
  <c r="J302" i="18"/>
  <c r="J308" i="18"/>
  <c r="J305" i="18"/>
  <c r="J309" i="18"/>
  <c r="J311" i="18"/>
  <c r="J312" i="18"/>
  <c r="J313" i="18"/>
  <c r="J314" i="18"/>
  <c r="J310" i="18"/>
  <c r="J315" i="18"/>
  <c r="J316" i="18"/>
  <c r="J317" i="18"/>
  <c r="J319" i="18"/>
  <c r="J321" i="18"/>
  <c r="J322" i="18"/>
  <c r="J323" i="18"/>
  <c r="J318" i="18"/>
  <c r="J320" i="18"/>
  <c r="J325" i="18"/>
  <c r="J326" i="18"/>
  <c r="J327" i="18"/>
  <c r="J328" i="18"/>
  <c r="J324" i="18"/>
  <c r="J329" i="18"/>
  <c r="J330" i="18"/>
  <c r="J331" i="18"/>
  <c r="J332" i="18"/>
  <c r="J333" i="18"/>
  <c r="J334" i="18"/>
  <c r="J335" i="18"/>
  <c r="J336" i="18"/>
  <c r="J338" i="18"/>
  <c r="J339" i="18"/>
  <c r="J340" i="18"/>
  <c r="J341" i="18"/>
  <c r="J337" i="18"/>
  <c r="J342" i="18"/>
  <c r="J343" i="18"/>
  <c r="J344" i="18"/>
  <c r="J345" i="18"/>
  <c r="J346" i="18"/>
  <c r="J347" i="18"/>
  <c r="J348" i="18"/>
  <c r="J349" i="18"/>
  <c r="J350" i="18"/>
  <c r="J351" i="18"/>
  <c r="J352" i="18"/>
  <c r="J353" i="18"/>
  <c r="J354" i="18"/>
  <c r="J356" i="18"/>
  <c r="J357" i="18"/>
  <c r="J358" i="18"/>
  <c r="J359" i="18"/>
  <c r="J355" i="18"/>
  <c r="J360" i="18"/>
  <c r="J361" i="18"/>
  <c r="J362" i="18"/>
  <c r="J363" i="18"/>
  <c r="J364" i="18"/>
  <c r="J365" i="18"/>
  <c r="J366" i="18"/>
  <c r="J367" i="18"/>
  <c r="J368" i="18"/>
  <c r="J369" i="18"/>
  <c r="J370" i="18"/>
  <c r="J371" i="18"/>
  <c r="J373" i="18"/>
  <c r="J374" i="18"/>
  <c r="J375" i="18"/>
  <c r="J376" i="18"/>
  <c r="J372" i="18"/>
  <c r="J378" i="18"/>
  <c r="J379" i="18"/>
  <c r="J380" i="18"/>
  <c r="J381" i="18"/>
  <c r="J377" i="18"/>
  <c r="J383" i="18"/>
  <c r="J384" i="18"/>
  <c r="J385" i="18"/>
  <c r="J382" i="18"/>
  <c r="J388" i="18"/>
  <c r="J390" i="18"/>
  <c r="J386" i="18"/>
  <c r="J387" i="18"/>
  <c r="J389" i="18"/>
  <c r="J391" i="18"/>
  <c r="J392" i="18"/>
  <c r="J393" i="18"/>
  <c r="J394" i="18"/>
  <c r="J395" i="18"/>
  <c r="J396" i="18"/>
  <c r="J397" i="18"/>
  <c r="J398" i="18"/>
  <c r="J399" i="18"/>
  <c r="J400" i="18"/>
  <c r="J401" i="18"/>
  <c r="J403" i="18"/>
  <c r="J402"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7" i="18"/>
  <c r="J9" i="18"/>
  <c r="J10" i="18"/>
  <c r="J11" i="18"/>
  <c r="J12" i="18"/>
  <c r="J13" i="18"/>
  <c r="J14" i="18"/>
  <c r="J15" i="18"/>
  <c r="J16" i="18"/>
  <c r="J18" i="18"/>
  <c r="J19" i="18"/>
  <c r="J20" i="18"/>
  <c r="J6" i="18"/>
  <c r="J8" i="18"/>
  <c r="J21" i="18"/>
  <c r="J22" i="18"/>
  <c r="J23" i="18"/>
  <c r="J24" i="18"/>
  <c r="J25" i="18"/>
  <c r="J26" i="18"/>
  <c r="J27" i="18"/>
  <c r="J1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W502"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AB501" i="4"/>
  <c r="AC501" i="4"/>
  <c r="AD501" i="4"/>
  <c r="AG501" i="4"/>
  <c r="AH501" i="4"/>
  <c r="AI501" i="4"/>
  <c r="AL501" i="4"/>
  <c r="AM501" i="4"/>
  <c r="AN501" i="4"/>
  <c r="AQ501" i="4"/>
  <c r="AR501" i="4"/>
  <c r="AS501" i="4"/>
  <c r="AV501" i="4"/>
  <c r="AW501" i="4"/>
  <c r="AB502" i="4"/>
  <c r="AC502" i="4"/>
  <c r="AD502" i="4"/>
  <c r="AG502" i="4"/>
  <c r="AH502" i="4"/>
  <c r="AI502" i="4"/>
  <c r="AL502" i="4"/>
  <c r="AM502" i="4"/>
  <c r="AN502" i="4"/>
  <c r="AQ502" i="4"/>
  <c r="AR502" i="4"/>
  <c r="AS502" i="4"/>
  <c r="AV502" i="4"/>
  <c r="AW502" i="4"/>
  <c r="W494" i="4"/>
  <c r="W493" i="4"/>
  <c r="W492" i="4"/>
  <c r="W491" i="4"/>
  <c r="W490" i="4"/>
  <c r="W488" i="4"/>
  <c r="W487" i="4"/>
  <c r="V487" i="4"/>
  <c r="W486" i="4"/>
  <c r="W485" i="4"/>
  <c r="W484" i="4"/>
  <c r="W489" i="4"/>
  <c r="W483" i="4"/>
  <c r="P279" i="4"/>
  <c r="P280" i="4"/>
  <c r="P281" i="4"/>
  <c r="P282" i="4"/>
  <c r="P287" i="4"/>
  <c r="P328" i="4"/>
  <c r="P329" i="4"/>
  <c r="P423" i="4"/>
  <c r="P424" i="4"/>
  <c r="P425" i="4"/>
  <c r="P426" i="4"/>
  <c r="P441" i="4"/>
  <c r="P443" i="4"/>
  <c r="P445" i="4"/>
  <c r="P447" i="4"/>
  <c r="P448" i="4"/>
  <c r="P449" i="4"/>
  <c r="P450" i="4"/>
  <c r="P457" i="4"/>
  <c r="P458" i="4"/>
  <c r="P459" i="4"/>
  <c r="P501" i="4"/>
  <c r="P502" i="4"/>
  <c r="S501" i="4"/>
  <c r="AY501" i="4" s="1"/>
  <c r="G3" i="7"/>
  <c r="H3" i="7"/>
  <c r="I3" i="7"/>
  <c r="K3" i="7"/>
  <c r="F3" i="7"/>
  <c r="W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AZ501" i="4" l="1"/>
  <c r="AZ502" i="4"/>
  <c r="S282" i="4"/>
  <c r="T501" i="4"/>
  <c r="S502" i="4"/>
  <c r="AY502" i="4" s="1"/>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T282" i="4" l="1"/>
  <c r="AY282" i="4"/>
  <c r="Z482" i="4"/>
  <c r="Q475" i="4"/>
  <c r="Q481" i="4"/>
  <c r="BC481" i="4" s="1"/>
  <c r="Z476" i="4"/>
  <c r="AE475" i="4"/>
  <c r="AE482" i="4"/>
  <c r="Z475" i="4"/>
  <c r="AE476" i="4"/>
  <c r="Q480" i="4"/>
  <c r="BC480" i="4" s="1"/>
  <c r="Q482" i="4"/>
  <c r="Z474" i="4"/>
  <c r="Q476" i="4"/>
  <c r="Q474" i="4"/>
  <c r="AE474"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76" i="4" l="1"/>
  <c r="BC474" i="4"/>
  <c r="BC475" i="4"/>
  <c r="BC48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W471" i="4" l="1"/>
  <c r="AV471" i="4"/>
  <c r="AS471" i="4"/>
  <c r="AR471" i="4"/>
  <c r="AQ471" i="4"/>
  <c r="AN471" i="4"/>
  <c r="AM471" i="4"/>
  <c r="AL471" i="4"/>
  <c r="AI471" i="4"/>
  <c r="AH471" i="4"/>
  <c r="AG471" i="4"/>
  <c r="AD471" i="4"/>
  <c r="AC471" i="4"/>
  <c r="AB471" i="4"/>
  <c r="W471" i="4"/>
  <c r="D471" i="4"/>
  <c r="P176" i="4"/>
  <c r="P22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AY441" i="4" s="1"/>
  <c r="W441" i="4"/>
  <c r="AB441" i="4"/>
  <c r="AC441" i="4"/>
  <c r="AD441" i="4"/>
  <c r="AZ441" i="4" s="1"/>
  <c r="AG441" i="4"/>
  <c r="AH441" i="4"/>
  <c r="AI441" i="4"/>
  <c r="AL441" i="4"/>
  <c r="AM441" i="4"/>
  <c r="AN441" i="4"/>
  <c r="AQ441" i="4"/>
  <c r="AR441" i="4"/>
  <c r="AS441" i="4"/>
  <c r="AV441" i="4"/>
  <c r="AW441" i="4"/>
  <c r="W442" i="4"/>
  <c r="AB442" i="4"/>
  <c r="AC442" i="4"/>
  <c r="AD442" i="4"/>
  <c r="AG442" i="4"/>
  <c r="AH442" i="4"/>
  <c r="AI442" i="4"/>
  <c r="AL442" i="4"/>
  <c r="AM442" i="4"/>
  <c r="AN442" i="4"/>
  <c r="AQ442" i="4"/>
  <c r="AR442" i="4"/>
  <c r="AS442" i="4"/>
  <c r="AV442" i="4"/>
  <c r="AW442" i="4"/>
  <c r="S443" i="4"/>
  <c r="AY443" i="4" s="1"/>
  <c r="W443" i="4"/>
  <c r="AB443" i="4"/>
  <c r="AC443" i="4"/>
  <c r="AD443" i="4"/>
  <c r="AZ443" i="4" s="1"/>
  <c r="AG443" i="4"/>
  <c r="AH443" i="4"/>
  <c r="AI443" i="4"/>
  <c r="AL443" i="4"/>
  <c r="AM443" i="4"/>
  <c r="AN443" i="4"/>
  <c r="AQ443" i="4"/>
  <c r="AR443" i="4"/>
  <c r="AS443" i="4"/>
  <c r="AV443" i="4"/>
  <c r="AW443" i="4"/>
  <c r="W444" i="4"/>
  <c r="AB444" i="4"/>
  <c r="AC444" i="4"/>
  <c r="AD444" i="4"/>
  <c r="AG444" i="4"/>
  <c r="AH444" i="4"/>
  <c r="AI444" i="4"/>
  <c r="AL444" i="4"/>
  <c r="AM444" i="4"/>
  <c r="AN444" i="4"/>
  <c r="AQ444" i="4"/>
  <c r="AR444" i="4"/>
  <c r="AS444" i="4"/>
  <c r="AV444" i="4"/>
  <c r="AW444" i="4"/>
  <c r="W445" i="4"/>
  <c r="AB445" i="4"/>
  <c r="AC445" i="4"/>
  <c r="AD445" i="4"/>
  <c r="AZ445" i="4" s="1"/>
  <c r="AG445" i="4"/>
  <c r="AH445" i="4"/>
  <c r="AI445" i="4"/>
  <c r="AL445" i="4"/>
  <c r="AM445" i="4"/>
  <c r="AN445" i="4"/>
  <c r="AQ445" i="4"/>
  <c r="AR445" i="4"/>
  <c r="AS445" i="4"/>
  <c r="AV445" i="4"/>
  <c r="AW445"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457" i="4"/>
  <c r="AY457" i="4" s="1"/>
  <c r="W457" i="4"/>
  <c r="AB457" i="4"/>
  <c r="AC457" i="4"/>
  <c r="AD457" i="4"/>
  <c r="AZ457" i="4" s="1"/>
  <c r="AG457" i="4"/>
  <c r="AH457" i="4"/>
  <c r="AI457" i="4"/>
  <c r="AL457" i="4"/>
  <c r="AM457" i="4"/>
  <c r="AN457" i="4"/>
  <c r="AQ457" i="4"/>
  <c r="AR457" i="4"/>
  <c r="AS457" i="4"/>
  <c r="AV457" i="4"/>
  <c r="AW457" i="4"/>
  <c r="S458" i="4"/>
  <c r="AY458" i="4" s="1"/>
  <c r="W458" i="4"/>
  <c r="AB458" i="4"/>
  <c r="AC458" i="4"/>
  <c r="AD458" i="4"/>
  <c r="AZ458" i="4" s="1"/>
  <c r="AG458" i="4"/>
  <c r="AH458" i="4"/>
  <c r="AI458" i="4"/>
  <c r="AL458" i="4"/>
  <c r="AM458" i="4"/>
  <c r="AN458" i="4"/>
  <c r="AQ458" i="4"/>
  <c r="AR458" i="4"/>
  <c r="AS458" i="4"/>
  <c r="AV458" i="4"/>
  <c r="AW458" i="4"/>
  <c r="V459" i="4"/>
  <c r="W459" i="4"/>
  <c r="AB459" i="4"/>
  <c r="AC459" i="4"/>
  <c r="AD459" i="4"/>
  <c r="AZ459" i="4" s="1"/>
  <c r="AG459" i="4"/>
  <c r="AH459" i="4"/>
  <c r="AI459" i="4"/>
  <c r="AL459" i="4"/>
  <c r="AM459" i="4"/>
  <c r="AN459" i="4"/>
  <c r="AQ459" i="4"/>
  <c r="AR459" i="4"/>
  <c r="AS459" i="4"/>
  <c r="AV459" i="4"/>
  <c r="AW459"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Z279" i="4" s="1"/>
  <c r="AD280" i="4"/>
  <c r="AZ280" i="4" s="1"/>
  <c r="AD281" i="4"/>
  <c r="AZ281" i="4" s="1"/>
  <c r="AD282" i="4"/>
  <c r="AZ282" i="4" s="1"/>
  <c r="AD287" i="4"/>
  <c r="AZ287" i="4" s="1"/>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Z328" i="4" s="1"/>
  <c r="AD329" i="4"/>
  <c r="AZ329" i="4" s="1"/>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7" i="4"/>
  <c r="AY287" i="4" s="1"/>
  <c r="S220" i="4"/>
  <c r="T220" i="4" s="1"/>
  <c r="S328" i="4"/>
  <c r="AY328" i="4" s="1"/>
  <c r="S329" i="4"/>
  <c r="AY329" i="4" s="1"/>
  <c r="T329" i="4" l="1"/>
  <c r="T328" i="4"/>
  <c r="T443" i="4"/>
  <c r="T458" i="4"/>
  <c r="T441" i="4"/>
  <c r="T457" i="4"/>
  <c r="T287" i="4"/>
  <c r="T280" i="4"/>
  <c r="S279" i="4"/>
  <c r="AY279" i="4" s="1"/>
  <c r="S459" i="4"/>
  <c r="AY459" i="4" s="1"/>
  <c r="S445" i="4"/>
  <c r="AY445" i="4" s="1"/>
  <c r="S281" i="4"/>
  <c r="AY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3" i="4" l="1"/>
  <c r="AZ533" i="4" s="1"/>
  <c r="P526" i="4"/>
  <c r="AZ526" i="4" s="1"/>
  <c r="P528" i="4"/>
  <c r="AZ528" i="4" s="1"/>
  <c r="P527" i="4"/>
  <c r="AZ527" i="4" s="1"/>
  <c r="T445" i="4"/>
  <c r="T459" i="4"/>
  <c r="E36" i="9"/>
  <c r="N375" i="18"/>
  <c r="N378" i="18"/>
  <c r="N362" i="18"/>
  <c r="N379" i="18"/>
  <c r="N363" i="18"/>
  <c r="N371" i="18"/>
  <c r="N364" i="18"/>
  <c r="N390" i="18"/>
  <c r="N365" i="18"/>
  <c r="N366" i="18"/>
  <c r="N367" i="18"/>
  <c r="N376" i="18"/>
  <c r="Z479" i="4" s="1"/>
  <c r="N372" i="18"/>
  <c r="N406" i="18"/>
  <c r="N393" i="18"/>
  <c r="N394" i="18"/>
  <c r="N395" i="18"/>
  <c r="N411" i="18"/>
  <c r="N427" i="18"/>
  <c r="N396" i="18"/>
  <c r="N428" i="18"/>
  <c r="N392" i="18"/>
  <c r="N397" i="18"/>
  <c r="N413" i="18"/>
  <c r="N429" i="18"/>
  <c r="N398" i="18"/>
  <c r="N430" i="18"/>
  <c r="N415" i="18"/>
  <c r="N416" i="18"/>
  <c r="N432" i="18"/>
  <c r="N402" i="18"/>
  <c r="E6" i="9"/>
  <c r="N93" i="18"/>
  <c r="N67" i="18"/>
  <c r="N69" i="18"/>
  <c r="N73" i="18"/>
  <c r="N57" i="18"/>
  <c r="N187" i="18"/>
  <c r="N210" i="18"/>
  <c r="N13" i="18"/>
  <c r="N14" i="18"/>
  <c r="N254" i="18"/>
  <c r="N15" i="18"/>
  <c r="N16" i="18"/>
  <c r="N18" i="18"/>
  <c r="Q30" i="4" s="1"/>
  <c r="N288" i="18"/>
  <c r="E32" i="9"/>
  <c r="N339" i="18"/>
  <c r="N340" i="18"/>
  <c r="N341" i="18"/>
  <c r="N345" i="18"/>
  <c r="N330" i="18"/>
  <c r="N346" i="18"/>
  <c r="N331" i="18"/>
  <c r="N347" i="18"/>
  <c r="N332" i="18"/>
  <c r="N348" i="18"/>
  <c r="N333" i="18"/>
  <c r="N349" i="18"/>
  <c r="N334" i="18"/>
  <c r="N350" i="18"/>
  <c r="N335" i="18"/>
  <c r="N336" i="18"/>
  <c r="N338" i="18"/>
  <c r="N302" i="18"/>
  <c r="N165" i="18"/>
  <c r="N166" i="18"/>
  <c r="N278" i="18"/>
  <c r="N167" i="18"/>
  <c r="N152" i="18"/>
  <c r="N249" i="18"/>
  <c r="N170" i="18"/>
  <c r="N208" i="18"/>
  <c r="N293" i="18"/>
  <c r="N188" i="18"/>
  <c r="N24" i="18"/>
  <c r="N216" i="18"/>
  <c r="N218" i="18"/>
  <c r="N168" i="18"/>
  <c r="N6" i="18"/>
  <c r="N8" i="18"/>
  <c r="N21" i="18"/>
  <c r="N22" i="18"/>
  <c r="Q57" i="4" s="1"/>
  <c r="N246" i="18"/>
  <c r="N344" i="18"/>
  <c r="N25" i="18"/>
  <c r="N26" i="18"/>
  <c r="Q26" i="4" s="1"/>
  <c r="N58" i="18"/>
  <c r="N169" i="18"/>
  <c r="N283" i="18"/>
  <c r="N300" i="18"/>
  <c r="N19" i="18"/>
  <c r="N20" i="18"/>
  <c r="Q22" i="4" s="1"/>
  <c r="N34" i="18"/>
  <c r="E30" i="9"/>
  <c r="N224" i="18"/>
  <c r="N196" i="18"/>
  <c r="N291" i="18"/>
  <c r="N308" i="18"/>
  <c r="N226" i="18"/>
  <c r="N305" i="18"/>
  <c r="N203" i="18"/>
  <c r="N199" i="18"/>
  <c r="N374" i="18"/>
  <c r="N201" i="18"/>
  <c r="N327" i="18"/>
  <c r="N205" i="18"/>
  <c r="N207" i="18"/>
  <c r="N314" i="18"/>
  <c r="N209" i="18"/>
  <c r="N211" i="18"/>
  <c r="N213" i="18"/>
  <c r="N215" i="18"/>
  <c r="N255" i="18"/>
  <c r="N217" i="18"/>
  <c r="N222" i="18"/>
  <c r="E22" i="9"/>
  <c r="N163" i="18"/>
  <c r="N243" i="18"/>
  <c r="N164" i="18"/>
  <c r="N292" i="18"/>
  <c r="N183" i="18"/>
  <c r="N157" i="18"/>
  <c r="N158" i="18"/>
  <c r="N303" i="18"/>
  <c r="N159" i="18"/>
  <c r="N304" i="18"/>
  <c r="N160" i="18"/>
  <c r="N144" i="18"/>
  <c r="N161" i="18"/>
  <c r="N272" i="18"/>
  <c r="N352" i="18"/>
  <c r="N162" i="18"/>
  <c r="E12" i="9"/>
  <c r="N32" i="18"/>
  <c r="N53" i="18"/>
  <c r="N244" i="18"/>
  <c r="N35" i="18"/>
  <c r="N235" i="18"/>
  <c r="N56" i="18"/>
  <c r="N54" i="18"/>
  <c r="N71" i="18"/>
  <c r="N55" i="18"/>
  <c r="N298" i="18"/>
  <c r="N171" i="18"/>
  <c r="N189" i="18"/>
  <c r="N89" i="18"/>
  <c r="N286" i="18"/>
  <c r="N52" i="18"/>
  <c r="N289" i="18"/>
  <c r="E18" i="9"/>
  <c r="N245" i="18"/>
  <c r="N297" i="18"/>
  <c r="N121" i="18"/>
  <c r="N122" i="18"/>
  <c r="N260" i="18"/>
  <c r="N123" i="18"/>
  <c r="N124" i="18"/>
  <c r="N214" i="18"/>
  <c r="N174" i="18"/>
  <c r="N269" i="18"/>
  <c r="N175" i="18"/>
  <c r="N192" i="18"/>
  <c r="N127" i="18"/>
  <c r="N177" i="18"/>
  <c r="N178" i="18"/>
  <c r="Z21" i="4" s="1"/>
  <c r="N179" i="18"/>
  <c r="E24" i="9"/>
  <c r="N147" i="18"/>
  <c r="N148" i="18"/>
  <c r="Z30" i="4" s="1"/>
  <c r="N149" i="18"/>
  <c r="N150" i="18"/>
  <c r="N153" i="18"/>
  <c r="N154" i="18"/>
  <c r="N155" i="18"/>
  <c r="N253" i="18"/>
  <c r="N285" i="18"/>
  <c r="N151" i="18"/>
  <c r="N143" i="18"/>
  <c r="N287" i="18"/>
  <c r="N351" i="18"/>
  <c r="N194" i="18"/>
  <c r="E3" i="9"/>
  <c r="N320" i="18"/>
  <c r="N4" i="18"/>
  <c r="N3" i="18"/>
  <c r="Q21" i="4" s="1"/>
  <c r="N5" i="18"/>
  <c r="N7" i="18"/>
  <c r="N23" i="18"/>
  <c r="N279" i="18"/>
  <c r="N10" i="18"/>
  <c r="N11" i="18"/>
  <c r="Q36" i="4" s="1"/>
  <c r="N12" i="18"/>
  <c r="N251" i="18"/>
  <c r="N212" i="18"/>
  <c r="N191" i="18"/>
  <c r="N270" i="18"/>
  <c r="N64" i="18"/>
  <c r="N9" i="18"/>
  <c r="N220" i="18"/>
  <c r="N66" i="18"/>
  <c r="N274" i="18"/>
  <c r="E13" i="9"/>
  <c r="N137" i="18"/>
  <c r="N59" i="18"/>
  <c r="N60" i="18"/>
  <c r="N156" i="18"/>
  <c r="N261" i="18"/>
  <c r="N296" i="18"/>
  <c r="N46" i="18"/>
  <c r="N61" i="18"/>
  <c r="N47" i="18"/>
  <c r="N62" i="18"/>
  <c r="N48" i="18"/>
  <c r="N63" i="18"/>
  <c r="N49" i="18"/>
  <c r="N51" i="18"/>
  <c r="N193" i="18"/>
  <c r="N114" i="18"/>
  <c r="N115" i="18"/>
  <c r="N116" i="18"/>
  <c r="N117" i="18"/>
  <c r="N118" i="18"/>
  <c r="N120" i="18"/>
  <c r="N282" i="18"/>
  <c r="N119" i="18"/>
  <c r="N185" i="18"/>
  <c r="N109" i="18"/>
  <c r="N110" i="18"/>
  <c r="N111" i="18"/>
  <c r="N306" i="18"/>
  <c r="N112" i="18"/>
  <c r="N113" i="18"/>
  <c r="N353" i="18"/>
  <c r="N259" i="18"/>
  <c r="N252" i="18"/>
  <c r="N262" i="18"/>
  <c r="N263" i="18"/>
  <c r="N309" i="18"/>
  <c r="N264" i="18"/>
  <c r="N311" i="18"/>
  <c r="N266" i="18"/>
  <c r="N313" i="18"/>
  <c r="N267" i="18"/>
  <c r="N265" i="18"/>
  <c r="N310" i="18"/>
  <c r="N315" i="18"/>
  <c r="N316" i="18"/>
  <c r="N317" i="18"/>
  <c r="N256" i="18"/>
  <c r="N312" i="18"/>
  <c r="N247" i="18"/>
  <c r="N257" i="18"/>
  <c r="N258" i="18"/>
  <c r="E19" i="9"/>
  <c r="N180" i="18"/>
  <c r="N181" i="18"/>
  <c r="N138" i="18"/>
  <c r="N307" i="18"/>
  <c r="E37" i="9"/>
  <c r="N380" i="18"/>
  <c r="N381" i="18"/>
  <c r="N388" i="18"/>
  <c r="N377" i="18"/>
  <c r="N383" i="18"/>
  <c r="N384" i="18"/>
  <c r="N399" i="18"/>
  <c r="N385" i="18"/>
  <c r="N400" i="18"/>
  <c r="N382" i="18"/>
  <c r="E28" i="9"/>
  <c r="N325" i="18"/>
  <c r="N343" i="18"/>
  <c r="N236" i="18"/>
  <c r="N435" i="18"/>
  <c r="N237" i="18"/>
  <c r="N238" i="18"/>
  <c r="N239" i="18"/>
  <c r="N414" i="18"/>
  <c r="N370" i="18"/>
  <c r="E14" i="9"/>
  <c r="N373" i="18"/>
  <c r="N294" i="18"/>
  <c r="N77" i="18"/>
  <c r="N79" i="18"/>
  <c r="AE63" i="4" s="1"/>
  <c r="N361" i="18"/>
  <c r="N81" i="18"/>
  <c r="N75" i="18"/>
  <c r="N83" i="18"/>
  <c r="N85" i="18"/>
  <c r="N87" i="18"/>
  <c r="AE27" i="4" s="1"/>
  <c r="N94" i="18"/>
  <c r="N95" i="18"/>
  <c r="AE64" i="4" s="1"/>
  <c r="N176" i="18"/>
  <c r="N96" i="18"/>
  <c r="N97" i="18"/>
  <c r="N369" i="18"/>
  <c r="E33" i="9"/>
  <c r="N337" i="18"/>
  <c r="N354" i="18"/>
  <c r="E16" i="9"/>
  <c r="N277" i="18"/>
  <c r="N173" i="18"/>
  <c r="N125" i="18"/>
  <c r="N126" i="18"/>
  <c r="E10" i="9"/>
  <c r="N318" i="18"/>
  <c r="N37" i="18"/>
  <c r="N38" i="18"/>
  <c r="N404" i="18"/>
  <c r="N39" i="18"/>
  <c r="N40" i="18"/>
  <c r="N184" i="18"/>
  <c r="N202" i="18"/>
  <c r="N295" i="18"/>
  <c r="N42" i="18"/>
  <c r="N206" i="18"/>
  <c r="N43" i="18"/>
  <c r="N41" i="18"/>
  <c r="N44" i="18"/>
  <c r="N403" i="18"/>
  <c r="N284" i="18"/>
  <c r="N65" i="18"/>
  <c r="N299" i="18"/>
  <c r="E39" i="9"/>
  <c r="N386" i="18"/>
  <c r="N387" i="18"/>
  <c r="N407" i="18"/>
  <c r="N389" i="18"/>
  <c r="N409" i="18"/>
  <c r="N410" i="18"/>
  <c r="N412" i="18"/>
  <c r="N408" i="18"/>
  <c r="N391" i="18"/>
  <c r="N417" i="18"/>
  <c r="E15" i="9"/>
  <c r="N172" i="18"/>
  <c r="E23" i="9"/>
  <c r="N281" i="18"/>
  <c r="N141" i="18"/>
  <c r="N142" i="18"/>
  <c r="E31" i="9"/>
  <c r="N328" i="18"/>
  <c r="N324" i="18"/>
  <c r="N319" i="18"/>
  <c r="N321" i="18"/>
  <c r="N322" i="18"/>
  <c r="N323" i="18"/>
  <c r="E26" i="9"/>
  <c r="N225" i="18"/>
  <c r="N231" i="18"/>
  <c r="N227" i="18"/>
  <c r="N228" i="18"/>
  <c r="N229" i="18"/>
  <c r="N405" i="18"/>
  <c r="N230" i="18"/>
  <c r="N232" i="18"/>
  <c r="N233" i="18"/>
  <c r="N329" i="18"/>
  <c r="N234" i="18"/>
  <c r="N219" i="18"/>
  <c r="N221" i="18"/>
  <c r="N223" i="18"/>
  <c r="N401" i="18"/>
  <c r="E11" i="9"/>
  <c r="N99" i="18"/>
  <c r="N276" i="18"/>
  <c r="N100" i="18"/>
  <c r="N101" i="18"/>
  <c r="N102" i="18"/>
  <c r="N104" i="18"/>
  <c r="N186" i="18"/>
  <c r="N280" i="18"/>
  <c r="N105" i="18"/>
  <c r="N106" i="18"/>
  <c r="N107" i="18"/>
  <c r="N103" i="18"/>
  <c r="E34" i="9"/>
  <c r="N357" i="18"/>
  <c r="N358" i="18"/>
  <c r="N359" i="18"/>
  <c r="N360" i="18"/>
  <c r="N355" i="18"/>
  <c r="N368" i="18"/>
  <c r="N356" i="18"/>
  <c r="E25" i="9"/>
  <c r="N197" i="18"/>
  <c r="N198" i="18"/>
  <c r="N200" i="18"/>
  <c r="E21" i="9"/>
  <c r="N130" i="18"/>
  <c r="N146" i="18"/>
  <c r="N131" i="18"/>
  <c r="N132" i="18"/>
  <c r="N182" i="18"/>
  <c r="N133" i="18"/>
  <c r="N326" i="18"/>
  <c r="N134" i="18"/>
  <c r="N135" i="18"/>
  <c r="N136" i="18"/>
  <c r="N139" i="18"/>
  <c r="N140" i="18"/>
  <c r="N128" i="18"/>
  <c r="N129" i="18"/>
  <c r="N145" i="18"/>
  <c r="N36" i="18"/>
  <c r="N195" i="18"/>
  <c r="N290" i="18"/>
  <c r="N204" i="18"/>
  <c r="AE22" i="4" s="1"/>
  <c r="N27" i="18"/>
  <c r="N17" i="18"/>
  <c r="N28" i="18"/>
  <c r="N268" i="18"/>
  <c r="N301" i="18"/>
  <c r="N29" i="18"/>
  <c r="N248" i="18"/>
  <c r="N30" i="18"/>
  <c r="N31" i="18"/>
  <c r="N90" i="18"/>
  <c r="N431" i="18"/>
  <c r="N33" i="18"/>
  <c r="N91" i="18"/>
  <c r="N92" i="18"/>
  <c r="E27" i="9"/>
  <c r="N342" i="18"/>
  <c r="N240" i="18"/>
  <c r="N241" i="18"/>
  <c r="N242" i="18"/>
  <c r="E4" i="9"/>
  <c r="N50" i="18"/>
  <c r="N98" i="18"/>
  <c r="N275" i="18"/>
  <c r="N68" i="18"/>
  <c r="N70" i="18"/>
  <c r="N72" i="18"/>
  <c r="N76" i="18"/>
  <c r="N74" i="18"/>
  <c r="N78" i="18"/>
  <c r="N80" i="18"/>
  <c r="N250" i="18"/>
  <c r="N82" i="18"/>
  <c r="N45" i="18"/>
  <c r="N84" i="18"/>
  <c r="N86" i="18"/>
  <c r="N108" i="18"/>
  <c r="N88" i="18"/>
  <c r="N190" i="18"/>
  <c r="N271" i="18"/>
  <c r="N273"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Q27" i="4" l="1"/>
  <c r="Q478" i="4"/>
  <c r="AE478" i="4"/>
  <c r="Z478" i="4"/>
  <c r="AE479" i="4"/>
  <c r="Q24" i="4"/>
  <c r="Z22" i="4"/>
  <c r="Q60" i="4"/>
  <c r="Q479" i="4"/>
  <c r="BC479" i="4" s="1"/>
  <c r="Q477" i="4"/>
  <c r="Z477" i="4"/>
  <c r="AE477" i="4"/>
  <c r="Z64" i="4"/>
  <c r="Q33" i="4"/>
  <c r="AE57" i="4"/>
  <c r="Z25" i="4"/>
  <c r="Q63" i="4"/>
  <c r="Z62" i="4"/>
  <c r="AE21" i="4"/>
  <c r="AE33" i="4"/>
  <c r="Q64" i="4"/>
  <c r="BC64" i="4" s="1"/>
  <c r="AE36" i="4"/>
  <c r="Z24" i="4"/>
  <c r="AE26" i="4"/>
  <c r="AE61" i="4"/>
  <c r="AE25" i="4"/>
  <c r="Z57" i="4"/>
  <c r="BC57" i="4" s="1"/>
  <c r="Z36" i="4"/>
  <c r="Z26" i="4"/>
  <c r="Z27" i="4"/>
  <c r="BC27" i="4" s="1"/>
  <c r="Z61" i="4"/>
  <c r="Q25" i="4"/>
  <c r="Z60" i="4"/>
  <c r="AE24" i="4"/>
  <c r="Q62" i="4"/>
  <c r="AE60" i="4"/>
  <c r="Z33" i="4"/>
  <c r="BC33" i="4" s="1"/>
  <c r="Z63" i="4"/>
  <c r="BC63" i="4" s="1"/>
  <c r="AE62" i="4"/>
  <c r="Q61" i="4"/>
  <c r="AE30" i="4"/>
  <c r="BC30" i="4" s="1"/>
  <c r="BC21" i="4"/>
  <c r="BC22" i="4"/>
  <c r="S533" i="4"/>
  <c r="AY533" i="4" s="1"/>
  <c r="AE509" i="4"/>
  <c r="Z508" i="4"/>
  <c r="Y508" i="4" s="1"/>
  <c r="Q508" i="4"/>
  <c r="Q509" i="4"/>
  <c r="Z509" i="4"/>
  <c r="Y509" i="4" s="1"/>
  <c r="Q510" i="4"/>
  <c r="Z510" i="4"/>
  <c r="Y510" i="4" s="1"/>
  <c r="AE510" i="4"/>
  <c r="AE508" i="4"/>
  <c r="AE506" i="4"/>
  <c r="Z507" i="4"/>
  <c r="Y507" i="4" s="1"/>
  <c r="AE507" i="4"/>
  <c r="Q507" i="4"/>
  <c r="Q505" i="4"/>
  <c r="Z505" i="4"/>
  <c r="Y505" i="4" s="1"/>
  <c r="Q506" i="4"/>
  <c r="AE505" i="4"/>
  <c r="Z506" i="4"/>
  <c r="Y506" i="4" s="1"/>
  <c r="Z186" i="4"/>
  <c r="AE186" i="4"/>
  <c r="Z175" i="4"/>
  <c r="Q175" i="4"/>
  <c r="AE175" i="4"/>
  <c r="Q186" i="4"/>
  <c r="Q305" i="4"/>
  <c r="Z305" i="4"/>
  <c r="Y305" i="4" s="1"/>
  <c r="AE305" i="4"/>
  <c r="Q385" i="4"/>
  <c r="AE385" i="4"/>
  <c r="Z385" i="4"/>
  <c r="AE149" i="4"/>
  <c r="AE150" i="4"/>
  <c r="AE151" i="4"/>
  <c r="Q334" i="4"/>
  <c r="Z334" i="4"/>
  <c r="AE334" i="4"/>
  <c r="Q276" i="4"/>
  <c r="Z276" i="4"/>
  <c r="AE276" i="4"/>
  <c r="Z149" i="4"/>
  <c r="Z150" i="4"/>
  <c r="Z151" i="4"/>
  <c r="Q411" i="4"/>
  <c r="AE411" i="4"/>
  <c r="Z411" i="4"/>
  <c r="Z384" i="4"/>
  <c r="Q384" i="4"/>
  <c r="AE384" i="4"/>
  <c r="Q151" i="4"/>
  <c r="Q149" i="4"/>
  <c r="Q150" i="4"/>
  <c r="Z446" i="4"/>
  <c r="AE446" i="4"/>
  <c r="Q446" i="4"/>
  <c r="Z335" i="4"/>
  <c r="Y335" i="4" s="1"/>
  <c r="Q335" i="4"/>
  <c r="AE335" i="4"/>
  <c r="Q174" i="4"/>
  <c r="Z174" i="4"/>
  <c r="AE174" i="4"/>
  <c r="AE202" i="4"/>
  <c r="Z204" i="4"/>
  <c r="AE204" i="4"/>
  <c r="Q202" i="4"/>
  <c r="Z202" i="4"/>
  <c r="Q204" i="4"/>
  <c r="AE410" i="4"/>
  <c r="Z409" i="4"/>
  <c r="Q409" i="4"/>
  <c r="Q410" i="4"/>
  <c r="Z410" i="4"/>
  <c r="AE409" i="4"/>
  <c r="Q55" i="4"/>
  <c r="AE55" i="4"/>
  <c r="Z55" i="4"/>
  <c r="Q408" i="4"/>
  <c r="Z406" i="4"/>
  <c r="Z407" i="4"/>
  <c r="AE406" i="4"/>
  <c r="Z408" i="4"/>
  <c r="AE408" i="4"/>
  <c r="AE407" i="4"/>
  <c r="Q406" i="4"/>
  <c r="Q407" i="4"/>
  <c r="Z386" i="4"/>
  <c r="Q389" i="4"/>
  <c r="Z389" i="4"/>
  <c r="AE388" i="4"/>
  <c r="AE386" i="4"/>
  <c r="Z388" i="4"/>
  <c r="Z387" i="4"/>
  <c r="AE389" i="4"/>
  <c r="AE387" i="4"/>
  <c r="Q386" i="4"/>
  <c r="Q388" i="4"/>
  <c r="Q387" i="4"/>
  <c r="Q357" i="4"/>
  <c r="Z357" i="4"/>
  <c r="AE356" i="4"/>
  <c r="AE357" i="4"/>
  <c r="Q356" i="4"/>
  <c r="BC356" i="4" s="1"/>
  <c r="Z356" i="4"/>
  <c r="AE129" i="4"/>
  <c r="Q129" i="4"/>
  <c r="Z129" i="4"/>
  <c r="Z187" i="4"/>
  <c r="Z188" i="4"/>
  <c r="Q187" i="4"/>
  <c r="AE187" i="4"/>
  <c r="Q188" i="4"/>
  <c r="AE188" i="4"/>
  <c r="AE56" i="4"/>
  <c r="Q56" i="4"/>
  <c r="Z56" i="4"/>
  <c r="Q203" i="4"/>
  <c r="AE203" i="4"/>
  <c r="Z203" i="4"/>
  <c r="Z278" i="4"/>
  <c r="AE278" i="4"/>
  <c r="Q278" i="4"/>
  <c r="Q333" i="4"/>
  <c r="Z333" i="4"/>
  <c r="Y333" i="4" s="1"/>
  <c r="AE333" i="4"/>
  <c r="Z355" i="4"/>
  <c r="AE355" i="4"/>
  <c r="Q355" i="4"/>
  <c r="Z304" i="4"/>
  <c r="Y304" i="4" s="1"/>
  <c r="Q304" i="4"/>
  <c r="AE304" i="4"/>
  <c r="Q277" i="4"/>
  <c r="Z277" i="4"/>
  <c r="AE277" i="4"/>
  <c r="Q136" i="4"/>
  <c r="Z136" i="4"/>
  <c r="AE136" i="4"/>
  <c r="Q430" i="4"/>
  <c r="Z430" i="4"/>
  <c r="AE430" i="4"/>
  <c r="Z189" i="4"/>
  <c r="AE189" i="4"/>
  <c r="Q189" i="4"/>
  <c r="Z306" i="4"/>
  <c r="Y306" i="4" s="1"/>
  <c r="AE306" i="4"/>
  <c r="Q306" i="4"/>
  <c r="Z431" i="4"/>
  <c r="Q431" i="4"/>
  <c r="AE431" i="4"/>
  <c r="H523" i="7"/>
  <c r="K523" i="7"/>
  <c r="H524" i="7"/>
  <c r="K524" i="7"/>
  <c r="H550" i="7"/>
  <c r="K550" i="7"/>
  <c r="H551" i="7"/>
  <c r="K551" i="7"/>
  <c r="H552" i="7"/>
  <c r="K552" i="7"/>
  <c r="H553" i="7"/>
  <c r="K553" i="7"/>
  <c r="H560" i="7"/>
  <c r="K560" i="7"/>
  <c r="G561" i="7"/>
  <c r="H561" i="7"/>
  <c r="K561" i="7"/>
  <c r="BC477" i="4" l="1"/>
  <c r="BC62" i="4"/>
  <c r="BC478" i="4"/>
  <c r="BC24" i="4"/>
  <c r="BC409" i="4"/>
  <c r="BC36" i="4"/>
  <c r="BC26" i="4"/>
  <c r="BC25" i="4"/>
  <c r="BC507" i="4"/>
  <c r="BC204" i="4"/>
  <c r="BC149" i="4"/>
  <c r="BC60" i="4"/>
  <c r="BC276" i="4"/>
  <c r="BC61" i="4"/>
  <c r="BC306" i="4"/>
  <c r="BC304" i="4"/>
  <c r="BC387" i="4"/>
  <c r="BC202" i="4"/>
  <c r="BC355" i="4"/>
  <c r="BC188" i="4"/>
  <c r="BC174" i="4"/>
  <c r="BC305" i="4"/>
  <c r="BC430" i="4"/>
  <c r="BC385" i="4"/>
  <c r="BC407" i="4"/>
  <c r="BC509" i="4"/>
  <c r="BC406" i="4"/>
  <c r="BC150" i="4"/>
  <c r="BC508" i="4"/>
  <c r="BC136" i="4"/>
  <c r="BC334" i="4"/>
  <c r="BC56" i="4"/>
  <c r="BC357" i="4"/>
  <c r="BC151" i="4"/>
  <c r="BC277" i="4"/>
  <c r="BC506" i="4"/>
  <c r="BC388" i="4"/>
  <c r="BC384" i="4"/>
  <c r="BC203" i="4"/>
  <c r="BC386" i="4"/>
  <c r="BC505" i="4"/>
  <c r="BC189" i="4"/>
  <c r="BC431" i="4"/>
  <c r="BC187" i="4"/>
  <c r="BC408" i="4"/>
  <c r="BC411" i="4"/>
  <c r="BC333" i="4"/>
  <c r="BC55" i="4"/>
  <c r="BC278" i="4"/>
  <c r="BC129" i="4"/>
  <c r="BC335" i="4"/>
  <c r="BC186" i="4"/>
  <c r="BC389" i="4"/>
  <c r="BC410" i="4"/>
  <c r="BC446" i="4"/>
  <c r="BC175" i="4"/>
  <c r="BC510" i="4"/>
  <c r="T533"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Z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Z141" i="4" s="1"/>
  <c r="I398" i="7"/>
  <c r="H399" i="7"/>
  <c r="P142" i="4" s="1"/>
  <c r="AZ142" i="4" s="1"/>
  <c r="I399" i="7"/>
  <c r="H400" i="7"/>
  <c r="P143" i="4" s="1"/>
  <c r="AZ143" i="4" s="1"/>
  <c r="I400" i="7"/>
  <c r="H401" i="7"/>
  <c r="P140" i="4" s="1"/>
  <c r="AZ140" i="4" s="1"/>
  <c r="I401" i="7"/>
  <c r="H402" i="7"/>
  <c r="P137" i="4" s="1"/>
  <c r="AZ137" i="4" s="1"/>
  <c r="I402" i="7"/>
  <c r="H403" i="7"/>
  <c r="P145" i="4" s="1"/>
  <c r="AZ145" i="4" s="1"/>
  <c r="I403" i="7"/>
  <c r="H404" i="7"/>
  <c r="P138" i="4" s="1"/>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Y334"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Y523" i="4" l="1"/>
  <c r="Y524" i="4"/>
  <c r="Y525" i="4"/>
  <c r="P559" i="4"/>
  <c r="AZ559" i="4" s="1"/>
  <c r="P557" i="4"/>
  <c r="AZ557" i="4" s="1"/>
  <c r="P558" i="4"/>
  <c r="AZ558" i="4" s="1"/>
  <c r="D5" i="20"/>
  <c r="J5" i="20" s="1"/>
  <c r="Y57" i="4"/>
  <c r="Y26" i="4"/>
  <c r="Y22" i="4"/>
  <c r="Y478" i="4"/>
  <c r="Y474" i="4"/>
  <c r="Y475" i="4"/>
  <c r="Y476" i="4"/>
  <c r="Y477" i="4"/>
  <c r="Y482" i="4"/>
  <c r="Y61" i="4"/>
  <c r="Y62" i="4"/>
  <c r="Y33" i="4"/>
  <c r="Y430" i="4"/>
  <c r="Y431" i="4"/>
  <c r="Y409" i="4"/>
  <c r="Y407" i="4"/>
  <c r="Y406" i="4"/>
  <c r="Y411" i="4"/>
  <c r="Y410" i="4"/>
  <c r="Y408" i="4"/>
  <c r="Y277" i="4"/>
  <c r="Y278" i="4"/>
  <c r="Y276" i="4"/>
  <c r="Y188" i="4"/>
  <c r="Y189" i="4"/>
  <c r="Y187" i="4"/>
  <c r="Y174" i="4"/>
  <c r="Y186" i="4"/>
  <c r="Y175" i="4"/>
  <c r="Y36" i="4"/>
  <c r="Y24" i="4"/>
  <c r="Y21" i="4"/>
  <c r="Y55" i="4"/>
  <c r="Y56" i="4"/>
  <c r="P553" i="4"/>
  <c r="AZ553" i="4" s="1"/>
  <c r="P552" i="4"/>
  <c r="AZ552" i="4" s="1"/>
  <c r="P554" i="4"/>
  <c r="AZ554" i="4" s="1"/>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AD446" i="4"/>
  <c r="P446" i="4"/>
  <c r="P531" i="4"/>
  <c r="AZ531" i="4" s="1"/>
  <c r="P532" i="4"/>
  <c r="AZ532" i="4" s="1"/>
  <c r="P529" i="4"/>
  <c r="AZ529" i="4" s="1"/>
  <c r="P530" i="4"/>
  <c r="AZ530" i="4" s="1"/>
  <c r="P493" i="4"/>
  <c r="AZ493" i="4" s="1"/>
  <c r="P484" i="4"/>
  <c r="AZ484" i="4" s="1"/>
  <c r="P492" i="4"/>
  <c r="AZ492" i="4" s="1"/>
  <c r="P483" i="4"/>
  <c r="AZ483" i="4" s="1"/>
  <c r="P491" i="4"/>
  <c r="AZ491" i="4" s="1"/>
  <c r="D88" i="20"/>
  <c r="J88" i="20" s="1"/>
  <c r="P488" i="4"/>
  <c r="AZ488" i="4" s="1"/>
  <c r="P487" i="4"/>
  <c r="AZ487" i="4" s="1"/>
  <c r="P486" i="4"/>
  <c r="AZ486" i="4" s="1"/>
  <c r="P490" i="4"/>
  <c r="AZ490" i="4" s="1"/>
  <c r="P489" i="4"/>
  <c r="AZ489" i="4" s="1"/>
  <c r="P494" i="4"/>
  <c r="AZ494" i="4" s="1"/>
  <c r="P485" i="4"/>
  <c r="AZ485" i="4" s="1"/>
  <c r="AD478" i="4"/>
  <c r="P477" i="4"/>
  <c r="AD474" i="4"/>
  <c r="AD476" i="4"/>
  <c r="P478" i="4"/>
  <c r="AD482" i="4"/>
  <c r="AD475" i="4"/>
  <c r="AD477" i="4"/>
  <c r="D32" i="20"/>
  <c r="J32" i="20" s="1"/>
  <c r="P474" i="4"/>
  <c r="P475" i="4"/>
  <c r="P480" i="4"/>
  <c r="AZ480" i="4" s="1"/>
  <c r="P481" i="4"/>
  <c r="AZ481" i="4" s="1"/>
  <c r="P482" i="4"/>
  <c r="P476" i="4"/>
  <c r="P434" i="4"/>
  <c r="AZ434" i="4" s="1"/>
  <c r="P439" i="4"/>
  <c r="AZ439" i="4" s="1"/>
  <c r="D100" i="5"/>
  <c r="P436" i="4"/>
  <c r="AZ436" i="4" s="1"/>
  <c r="P437" i="4"/>
  <c r="AZ437" i="4" s="1"/>
  <c r="P438" i="4"/>
  <c r="AZ438" i="4" s="1"/>
  <c r="D83" i="20"/>
  <c r="J83" i="20" s="1"/>
  <c r="P433" i="4"/>
  <c r="AZ433" i="4" s="1"/>
  <c r="D99" i="5"/>
  <c r="P435" i="4"/>
  <c r="AZ435" i="4" s="1"/>
  <c r="P432" i="4"/>
  <c r="AZ432" i="4" s="1"/>
  <c r="D77" i="20"/>
  <c r="J77" i="20" s="1"/>
  <c r="P440" i="4"/>
  <c r="D31" i="20"/>
  <c r="J31" i="20" s="1"/>
  <c r="P442" i="4"/>
  <c r="P444" i="4"/>
  <c r="AD430" i="4"/>
  <c r="AD431" i="4"/>
  <c r="P428" i="4"/>
  <c r="AZ428" i="4" s="1"/>
  <c r="P429" i="4"/>
  <c r="AZ429" i="4" s="1"/>
  <c r="P430" i="4"/>
  <c r="P431" i="4"/>
  <c r="AZ431" i="4" s="1"/>
  <c r="P427" i="4"/>
  <c r="AZ427" i="4" s="1"/>
  <c r="D30" i="20"/>
  <c r="J30" i="20" s="1"/>
  <c r="AD408" i="4"/>
  <c r="AD410" i="4"/>
  <c r="AD406" i="4"/>
  <c r="AD411" i="4"/>
  <c r="AD409" i="4"/>
  <c r="AD407" i="4"/>
  <c r="D64" i="20"/>
  <c r="J64" i="20" s="1"/>
  <c r="D92" i="5"/>
  <c r="D91" i="5"/>
  <c r="P403" i="4"/>
  <c r="AZ403" i="4" s="1"/>
  <c r="P402" i="4"/>
  <c r="AZ402" i="4" s="1"/>
  <c r="P405" i="4"/>
  <c r="AZ405" i="4" s="1"/>
  <c r="P401" i="4"/>
  <c r="AZ401" i="4" s="1"/>
  <c r="D18" i="20"/>
  <c r="J18" i="20" s="1"/>
  <c r="D37" i="20"/>
  <c r="J37" i="20" s="1"/>
  <c r="P237" i="4"/>
  <c r="AZ237" i="4" s="1"/>
  <c r="P500" i="4"/>
  <c r="AZ500" i="4" s="1"/>
  <c r="D71" i="20"/>
  <c r="J71" i="20" s="1"/>
  <c r="P498" i="4"/>
  <c r="AZ498" i="4" s="1"/>
  <c r="P504" i="4"/>
  <c r="AZ504" i="4" s="1"/>
  <c r="P499" i="4"/>
  <c r="AZ499" i="4" s="1"/>
  <c r="P399" i="4"/>
  <c r="AZ399" i="4" s="1"/>
  <c r="D65" i="20"/>
  <c r="J65" i="20" s="1"/>
  <c r="P400" i="4"/>
  <c r="AZ400" i="4" s="1"/>
  <c r="D93" i="5"/>
  <c r="D94" i="5"/>
  <c r="P404" i="4"/>
  <c r="AZ404" i="4" s="1"/>
  <c r="P398" i="4"/>
  <c r="AZ398" i="4" s="1"/>
  <c r="D47" i="20"/>
  <c r="J47" i="20" s="1"/>
  <c r="D17" i="20"/>
  <c r="J17" i="20" s="1"/>
  <c r="D45" i="20"/>
  <c r="J45" i="20" s="1"/>
  <c r="AD508" i="4"/>
  <c r="AD506" i="4"/>
  <c r="AD510" i="4"/>
  <c r="P509" i="4"/>
  <c r="AZ509" i="4" s="1"/>
  <c r="P508" i="4"/>
  <c r="P506" i="4"/>
  <c r="P505" i="4"/>
  <c r="AZ505" i="4" s="1"/>
  <c r="AD505" i="4"/>
  <c r="P507" i="4"/>
  <c r="AZ507" i="4" s="1"/>
  <c r="AD509" i="4"/>
  <c r="AD507" i="4"/>
  <c r="P510" i="4"/>
  <c r="D86" i="20"/>
  <c r="J86" i="20" s="1"/>
  <c r="D75" i="20"/>
  <c r="J75" i="20" s="1"/>
  <c r="D70" i="20"/>
  <c r="J70" i="20" s="1"/>
  <c r="P495" i="4"/>
  <c r="AZ495" i="4" s="1"/>
  <c r="P496" i="4"/>
  <c r="AZ496" i="4" s="1"/>
  <c r="P497" i="4"/>
  <c r="AZ497" i="4" s="1"/>
  <c r="P503" i="4"/>
  <c r="AZ503" i="4" s="1"/>
  <c r="D11" i="20"/>
  <c r="J11" i="20" s="1"/>
  <c r="D49" i="20"/>
  <c r="J49" i="20" s="1"/>
  <c r="P514" i="4"/>
  <c r="AZ514" i="4" s="1"/>
  <c r="P518" i="4"/>
  <c r="AZ518" i="4" s="1"/>
  <c r="P513" i="4"/>
  <c r="AZ513" i="4" s="1"/>
  <c r="P512" i="4"/>
  <c r="AZ512" i="4" s="1"/>
  <c r="P517" i="4"/>
  <c r="AZ517" i="4" s="1"/>
  <c r="P511" i="4"/>
  <c r="AZ511" i="4" s="1"/>
  <c r="P515" i="4"/>
  <c r="AZ515" i="4" s="1"/>
  <c r="P516" i="4"/>
  <c r="AZ516" i="4" s="1"/>
  <c r="D55" i="20"/>
  <c r="J55" i="20" s="1"/>
  <c r="P451" i="4"/>
  <c r="AZ451" i="4" s="1"/>
  <c r="P452" i="4"/>
  <c r="AZ452" i="4" s="1"/>
  <c r="P453" i="4"/>
  <c r="AZ453" i="4" s="1"/>
  <c r="D101" i="5"/>
  <c r="D68" i="20"/>
  <c r="J68" i="20" s="1"/>
  <c r="D102" i="5"/>
  <c r="P473" i="4"/>
  <c r="AZ473" i="4" s="1"/>
  <c r="D38" i="20"/>
  <c r="J38" i="20" s="1"/>
  <c r="D67" i="20"/>
  <c r="J67" i="20" s="1"/>
  <c r="P417" i="4"/>
  <c r="AZ417" i="4" s="1"/>
  <c r="D95" i="5"/>
  <c r="D96" i="5"/>
  <c r="P415" i="4"/>
  <c r="AZ415" i="4" s="1"/>
  <c r="P416" i="4"/>
  <c r="AZ416" i="4" s="1"/>
  <c r="P419" i="4"/>
  <c r="AZ419" i="4" s="1"/>
  <c r="D14" i="20"/>
  <c r="J14" i="20" s="1"/>
  <c r="D98" i="5"/>
  <c r="D97" i="5"/>
  <c r="P413" i="4"/>
  <c r="AZ413" i="4" s="1"/>
  <c r="P414" i="4"/>
  <c r="AZ414" i="4" s="1"/>
  <c r="P418" i="4"/>
  <c r="AZ418" i="4" s="1"/>
  <c r="P412" i="4"/>
  <c r="AZ412" i="4" s="1"/>
  <c r="D66" i="20"/>
  <c r="J66" i="20" s="1"/>
  <c r="D19" i="20"/>
  <c r="J19" i="20" s="1"/>
  <c r="D7" i="20"/>
  <c r="J7" i="20" s="1"/>
  <c r="D48" i="20"/>
  <c r="J48" i="20" s="1"/>
  <c r="D87" i="20"/>
  <c r="J87" i="20" s="1"/>
  <c r="D22" i="20"/>
  <c r="J22" i="20" s="1"/>
  <c r="D4" i="20"/>
  <c r="J4" i="20" s="1"/>
  <c r="P479" i="4"/>
  <c r="AD479" i="4"/>
  <c r="D95" i="20"/>
  <c r="J95" i="20" s="1"/>
  <c r="P456" i="4"/>
  <c r="AZ456" i="4" s="1"/>
  <c r="D103" i="5"/>
  <c r="P455" i="4"/>
  <c r="AZ455" i="4" s="1"/>
  <c r="D104" i="5"/>
  <c r="P454" i="4"/>
  <c r="AZ454" i="4" s="1"/>
  <c r="P472" i="4"/>
  <c r="AZ472" i="4" s="1"/>
  <c r="D69" i="20"/>
  <c r="J69" i="20" s="1"/>
  <c r="D6" i="20"/>
  <c r="J6" i="20" s="1"/>
  <c r="D90" i="20"/>
  <c r="J90" i="20" s="1"/>
  <c r="P541" i="4"/>
  <c r="AZ541" i="4" s="1"/>
  <c r="P540" i="4"/>
  <c r="AZ540" i="4" s="1"/>
  <c r="P542" i="4"/>
  <c r="AZ542" i="4" s="1"/>
  <c r="P523" i="4"/>
  <c r="AZ523" i="4" s="1"/>
  <c r="P525" i="4"/>
  <c r="AZ525" i="4" s="1"/>
  <c r="P524" i="4"/>
  <c r="AZ524" i="4" s="1"/>
  <c r="D29" i="20"/>
  <c r="J29" i="20" s="1"/>
  <c r="AD389" i="4"/>
  <c r="AD388" i="4"/>
  <c r="AD387" i="4"/>
  <c r="D28" i="20"/>
  <c r="J28" i="20" s="1"/>
  <c r="AD355" i="4"/>
  <c r="AD357" i="4"/>
  <c r="AD356" i="4"/>
  <c r="D24" i="20"/>
  <c r="J24" i="20" s="1"/>
  <c r="D16" i="20"/>
  <c r="J16" i="20" s="1"/>
  <c r="P273" i="4"/>
  <c r="AZ273" i="4" s="1"/>
  <c r="P275" i="4"/>
  <c r="AZ275" i="4" s="1"/>
  <c r="P274" i="4"/>
  <c r="AZ274" i="4" s="1"/>
  <c r="P172" i="4"/>
  <c r="AZ172" i="4" s="1"/>
  <c r="P173" i="4"/>
  <c r="AZ173" i="4" s="1"/>
  <c r="P171" i="4"/>
  <c r="AZ171" i="4" s="1"/>
  <c r="P101" i="4"/>
  <c r="P98" i="4"/>
  <c r="P251" i="4"/>
  <c r="AZ251" i="4" s="1"/>
  <c r="P102" i="4"/>
  <c r="P221" i="4"/>
  <c r="AZ221" i="4" s="1"/>
  <c r="P97" i="4"/>
  <c r="P166" i="4"/>
  <c r="AZ166" i="4" s="1"/>
  <c r="P92" i="4"/>
  <c r="AZ92" i="4" s="1"/>
  <c r="P100" i="4"/>
  <c r="P99" i="4"/>
  <c r="P29" i="4"/>
  <c r="AZ29" i="4" s="1"/>
  <c r="P239" i="4"/>
  <c r="AZ239" i="4" s="1"/>
  <c r="P240" i="4"/>
  <c r="AZ240" i="4" s="1"/>
  <c r="P31" i="4"/>
  <c r="AZ31" i="4" s="1"/>
  <c r="P247" i="4"/>
  <c r="AZ247" i="4" s="1"/>
  <c r="P15" i="4"/>
  <c r="AZ15" i="4" s="1"/>
  <c r="P283" i="4"/>
  <c r="AZ283" i="4" s="1"/>
  <c r="P284" i="4"/>
  <c r="AZ284" i="4" s="1"/>
  <c r="P285" i="4"/>
  <c r="AZ285" i="4" s="1"/>
  <c r="P286" i="4"/>
  <c r="AZ286" i="4" s="1"/>
  <c r="P217" i="4"/>
  <c r="AZ217" i="4" s="1"/>
  <c r="P218" i="4"/>
  <c r="AZ218" i="4" s="1"/>
  <c r="P219" i="4"/>
  <c r="AZ219" i="4" s="1"/>
  <c r="P213" i="4"/>
  <c r="AZ213" i="4" s="1"/>
  <c r="P190" i="4"/>
  <c r="AZ190" i="4" s="1"/>
  <c r="P191" i="4"/>
  <c r="AZ191" i="4" s="1"/>
  <c r="P164" i="4"/>
  <c r="AZ164" i="4" s="1"/>
  <c r="P165" i="4"/>
  <c r="AZ165" i="4" s="1"/>
  <c r="P139" i="4"/>
  <c r="AZ139" i="4" s="1"/>
  <c r="P161" i="4"/>
  <c r="AZ161" i="4" s="1"/>
  <c r="P117" i="4"/>
  <c r="AZ117" i="4" s="1"/>
  <c r="P125" i="4"/>
  <c r="AZ125" i="4" s="1"/>
  <c r="P120" i="4"/>
  <c r="AZ120" i="4" s="1"/>
  <c r="P116" i="4"/>
  <c r="AZ116" i="4" s="1"/>
  <c r="P250" i="4"/>
  <c r="AZ250" i="4" s="1"/>
  <c r="P132" i="4"/>
  <c r="AZ132" i="4" s="1"/>
  <c r="P233" i="4"/>
  <c r="AZ233" i="4" s="1"/>
  <c r="P263" i="4"/>
  <c r="AZ263" i="4" s="1"/>
  <c r="P264" i="4"/>
  <c r="AZ264" i="4" s="1"/>
  <c r="P385" i="4"/>
  <c r="P295" i="4"/>
  <c r="AZ295" i="4" s="1"/>
  <c r="P288" i="4"/>
  <c r="AZ288" i="4" s="1"/>
  <c r="P290" i="4"/>
  <c r="AZ290" i="4" s="1"/>
  <c r="P289" i="4"/>
  <c r="AZ289" i="4" s="1"/>
  <c r="P183" i="4"/>
  <c r="AZ183" i="4" s="1"/>
  <c r="P184" i="4"/>
  <c r="AZ184" i="4" s="1"/>
  <c r="P465" i="4"/>
  <c r="AZ465" i="4" s="1"/>
  <c r="P460" i="4"/>
  <c r="AZ460" i="4" s="1"/>
  <c r="P326" i="4"/>
  <c r="AZ326" i="4" s="1"/>
  <c r="P322" i="4"/>
  <c r="AZ322" i="4" s="1"/>
  <c r="P178" i="4"/>
  <c r="AZ178" i="4" s="1"/>
  <c r="P180" i="4"/>
  <c r="AZ180" i="4" s="1"/>
  <c r="P461" i="4"/>
  <c r="AZ461" i="4" s="1"/>
  <c r="P181" i="4"/>
  <c r="AZ181" i="4" s="1"/>
  <c r="P462" i="4"/>
  <c r="AZ462" i="4" s="1"/>
  <c r="P463" i="4"/>
  <c r="AZ463" i="4" s="1"/>
  <c r="P327" i="4"/>
  <c r="AZ327" i="4" s="1"/>
  <c r="P464" i="4"/>
  <c r="AZ464" i="4" s="1"/>
  <c r="P182" i="4"/>
  <c r="AZ182" i="4" s="1"/>
  <c r="P323" i="4"/>
  <c r="AZ323" i="4" s="1"/>
  <c r="P325" i="4"/>
  <c r="AZ325" i="4" s="1"/>
  <c r="P324" i="4"/>
  <c r="AZ324" i="4" s="1"/>
  <c r="P123" i="4"/>
  <c r="AZ123" i="4" s="1"/>
  <c r="P122" i="4"/>
  <c r="AZ122" i="4" s="1"/>
  <c r="P119" i="4"/>
  <c r="AZ119" i="4" s="1"/>
  <c r="P17" i="4"/>
  <c r="AZ17" i="4" s="1"/>
  <c r="P43" i="4"/>
  <c r="AZ43" i="4" s="1"/>
  <c r="P253" i="4"/>
  <c r="AZ253" i="4" s="1"/>
  <c r="P222" i="4"/>
  <c r="AZ222" i="4" s="1"/>
  <c r="P231" i="4"/>
  <c r="AZ231" i="4" s="1"/>
  <c r="P158" i="4"/>
  <c r="AZ158" i="4" s="1"/>
  <c r="P162" i="4"/>
  <c r="AZ162" i="4" s="1"/>
  <c r="P160" i="4"/>
  <c r="AZ160" i="4" s="1"/>
  <c r="P38" i="4"/>
  <c r="AZ38" i="4" s="1"/>
  <c r="P11" i="4"/>
  <c r="AZ11" i="4" s="1"/>
  <c r="P5" i="4"/>
  <c r="AZ5" i="4" s="1"/>
  <c r="P235" i="4"/>
  <c r="AZ235" i="4" s="1"/>
  <c r="P104" i="4"/>
  <c r="AZ104" i="4" s="1"/>
  <c r="P53" i="4"/>
  <c r="AZ53" i="4" s="1"/>
  <c r="P330" i="4"/>
  <c r="AZ330" i="4" s="1"/>
  <c r="P331" i="4"/>
  <c r="AZ331" i="4" s="1"/>
  <c r="P332" i="4"/>
  <c r="AZ332" i="4" s="1"/>
  <c r="P310" i="4"/>
  <c r="AZ310" i="4" s="1"/>
  <c r="P320" i="4"/>
  <c r="AZ320" i="4" s="1"/>
  <c r="P313" i="4"/>
  <c r="AZ313" i="4" s="1"/>
  <c r="P314" i="4"/>
  <c r="AZ314" i="4" s="1"/>
  <c r="P315" i="4"/>
  <c r="AZ315" i="4" s="1"/>
  <c r="P311" i="4"/>
  <c r="AZ311" i="4" s="1"/>
  <c r="P312" i="4"/>
  <c r="AZ312" i="4" s="1"/>
  <c r="P316" i="4"/>
  <c r="AZ316" i="4" s="1"/>
  <c r="P317" i="4"/>
  <c r="AZ317" i="4" s="1"/>
  <c r="P319" i="4"/>
  <c r="AZ319" i="4" s="1"/>
  <c r="P318" i="4"/>
  <c r="AZ318" i="4" s="1"/>
  <c r="P321" i="4"/>
  <c r="AZ321" i="4" s="1"/>
  <c r="P294" i="4"/>
  <c r="AZ294" i="4" s="1"/>
  <c r="P291" i="4"/>
  <c r="AZ291" i="4" s="1"/>
  <c r="P292" i="4"/>
  <c r="AZ292" i="4" s="1"/>
  <c r="P293" i="4"/>
  <c r="AZ293" i="4" s="1"/>
  <c r="P205" i="4"/>
  <c r="AZ205" i="4" s="1"/>
  <c r="P206" i="4"/>
  <c r="AZ206" i="4" s="1"/>
  <c r="P207" i="4"/>
  <c r="AZ207" i="4" s="1"/>
  <c r="P353" i="4"/>
  <c r="AZ353" i="4" s="1"/>
  <c r="P352" i="4"/>
  <c r="AZ352" i="4" s="1"/>
  <c r="P354" i="4"/>
  <c r="AZ354" i="4" s="1"/>
  <c r="P227" i="4"/>
  <c r="AZ227" i="4" s="1"/>
  <c r="P259" i="4"/>
  <c r="AZ259" i="4" s="1"/>
  <c r="P260" i="4"/>
  <c r="AZ260" i="4" s="1"/>
  <c r="P131" i="4"/>
  <c r="AZ131" i="4" s="1"/>
  <c r="P258" i="4"/>
  <c r="AZ258" i="4" s="1"/>
  <c r="P229" i="4"/>
  <c r="AZ229" i="4" s="1"/>
  <c r="P103" i="4"/>
  <c r="AZ103" i="4" s="1"/>
  <c r="P115" i="4"/>
  <c r="AZ115" i="4" s="1"/>
  <c r="P242" i="4"/>
  <c r="AZ242" i="4" s="1"/>
  <c r="P52" i="4"/>
  <c r="AZ52" i="4" s="1"/>
  <c r="P61" i="4"/>
  <c r="P241" i="4"/>
  <c r="AZ241" i="4" s="1"/>
  <c r="P33" i="4"/>
  <c r="P62" i="4"/>
  <c r="P232" i="4"/>
  <c r="AZ232" i="4" s="1"/>
  <c r="P59" i="4"/>
  <c r="AZ59" i="4" s="1"/>
  <c r="P261" i="4"/>
  <c r="AZ261" i="4" s="1"/>
  <c r="P84" i="4"/>
  <c r="AZ84" i="4" s="1"/>
  <c r="P346" i="4"/>
  <c r="AZ346" i="4" s="1"/>
  <c r="P347" i="4"/>
  <c r="AZ347" i="4" s="1"/>
  <c r="P344" i="4"/>
  <c r="AZ344" i="4" s="1"/>
  <c r="P348" i="4"/>
  <c r="AZ348" i="4" s="1"/>
  <c r="P299" i="4"/>
  <c r="AZ299" i="4" s="1"/>
  <c r="P300" i="4"/>
  <c r="AZ300" i="4" s="1"/>
  <c r="P301" i="4"/>
  <c r="AZ301" i="4" s="1"/>
  <c r="P303" i="4"/>
  <c r="AZ303" i="4" s="1"/>
  <c r="P215" i="4"/>
  <c r="AZ215" i="4" s="1"/>
  <c r="P216" i="4"/>
  <c r="AZ216" i="4" s="1"/>
  <c r="P212" i="4"/>
  <c r="AZ212" i="4" s="1"/>
  <c r="P214" i="4"/>
  <c r="AZ214" i="4" s="1"/>
  <c r="P193" i="4"/>
  <c r="AZ193" i="4" s="1"/>
  <c r="P195" i="4"/>
  <c r="AZ195" i="4" s="1"/>
  <c r="P194" i="4"/>
  <c r="AZ194" i="4" s="1"/>
  <c r="P192" i="4"/>
  <c r="AZ192" i="4" s="1"/>
  <c r="P147" i="4"/>
  <c r="P148" i="4"/>
  <c r="P146" i="4"/>
  <c r="P118" i="4"/>
  <c r="AZ118" i="4" s="1"/>
  <c r="P121" i="4"/>
  <c r="AZ121" i="4" s="1"/>
  <c r="P124" i="4"/>
  <c r="AZ124" i="4" s="1"/>
  <c r="P82" i="4"/>
  <c r="AZ82" i="4" s="1"/>
  <c r="P199" i="4"/>
  <c r="AZ199" i="4" s="1"/>
  <c r="P200" i="4"/>
  <c r="AZ200" i="4" s="1"/>
  <c r="P113" i="4"/>
  <c r="AZ113" i="4" s="1"/>
  <c r="P110" i="4"/>
  <c r="AZ110" i="4" s="1"/>
  <c r="P366" i="4"/>
  <c r="AZ366" i="4" s="1"/>
  <c r="P32" i="4"/>
  <c r="AZ32" i="4" s="1"/>
  <c r="P45" i="4"/>
  <c r="AZ45" i="4" s="1"/>
  <c r="P369" i="4"/>
  <c r="AZ369" i="4" s="1"/>
  <c r="P34" i="4"/>
  <c r="AZ34" i="4" s="1"/>
  <c r="P79" i="4"/>
  <c r="AZ79" i="4" s="1"/>
  <c r="P420" i="4"/>
  <c r="AZ420" i="4" s="1"/>
  <c r="P9" i="4"/>
  <c r="AZ9" i="4" s="1"/>
  <c r="P95" i="4"/>
  <c r="AZ95" i="4" s="1"/>
  <c r="P367" i="4"/>
  <c r="AZ367" i="4" s="1"/>
  <c r="P86" i="4"/>
  <c r="AZ86" i="4" s="1"/>
  <c r="P111" i="4"/>
  <c r="AZ111" i="4" s="1"/>
  <c r="P196" i="4"/>
  <c r="AZ196" i="4" s="1"/>
  <c r="P421" i="4"/>
  <c r="AZ421" i="4" s="1"/>
  <c r="P41" i="4"/>
  <c r="AZ41" i="4" s="1"/>
  <c r="P114" i="4"/>
  <c r="AZ114" i="4" s="1"/>
  <c r="P368" i="4"/>
  <c r="AZ368" i="4" s="1"/>
  <c r="P23" i="4"/>
  <c r="AZ23" i="4" s="1"/>
  <c r="P58" i="4"/>
  <c r="AZ58" i="4" s="1"/>
  <c r="P112" i="4"/>
  <c r="AZ112" i="4" s="1"/>
  <c r="P108" i="4"/>
  <c r="AZ108" i="4" s="1"/>
  <c r="P109" i="4"/>
  <c r="AZ109" i="4" s="1"/>
  <c r="P197" i="4"/>
  <c r="AZ197" i="4" s="1"/>
  <c r="P91" i="4"/>
  <c r="AZ91" i="4" s="1"/>
  <c r="P65" i="4"/>
  <c r="AZ65" i="4" s="1"/>
  <c r="P90" i="4"/>
  <c r="AZ90" i="4" s="1"/>
  <c r="P422" i="4"/>
  <c r="AZ422" i="4" s="1"/>
  <c r="P71" i="4"/>
  <c r="AZ71" i="4" s="1"/>
  <c r="P106" i="4"/>
  <c r="AZ106" i="4" s="1"/>
  <c r="P107" i="4"/>
  <c r="AZ107" i="4" s="1"/>
  <c r="P364" i="4"/>
  <c r="AZ364" i="4" s="1"/>
  <c r="P67" i="4"/>
  <c r="AZ67" i="4" s="1"/>
  <c r="P198" i="4"/>
  <c r="AZ198" i="4" s="1"/>
  <c r="P83" i="4"/>
  <c r="AZ83" i="4" s="1"/>
  <c r="P365" i="4"/>
  <c r="AZ365" i="4" s="1"/>
  <c r="P93" i="4"/>
  <c r="AZ93" i="4" s="1"/>
  <c r="P201" i="4"/>
  <c r="AZ201" i="4" s="1"/>
  <c r="P49" i="4"/>
  <c r="AZ49" i="4" s="1"/>
  <c r="P163" i="4"/>
  <c r="AZ163" i="4" s="1"/>
  <c r="P13" i="4"/>
  <c r="AZ13" i="4" s="1"/>
  <c r="P226" i="4"/>
  <c r="AZ226" i="4" s="1"/>
  <c r="P255" i="4"/>
  <c r="AZ255" i="4" s="1"/>
  <c r="P12" i="4"/>
  <c r="AZ12" i="4" s="1"/>
  <c r="P225" i="4"/>
  <c r="AZ225" i="4" s="1"/>
  <c r="P254" i="4"/>
  <c r="AZ254" i="4" s="1"/>
  <c r="P130" i="4"/>
  <c r="AZ130" i="4" s="1"/>
  <c r="P234" i="4"/>
  <c r="AZ234" i="4" s="1"/>
  <c r="P54" i="4"/>
  <c r="AZ54" i="4" s="1"/>
  <c r="P265" i="4"/>
  <c r="AZ265" i="4" s="1"/>
  <c r="P28" i="4"/>
  <c r="AZ28" i="4" s="1"/>
  <c r="P80" i="4"/>
  <c r="AZ80" i="4" s="1"/>
  <c r="P42" i="4"/>
  <c r="AZ42" i="4" s="1"/>
  <c r="P60" i="4"/>
  <c r="P238" i="4"/>
  <c r="AZ238" i="4" s="1"/>
  <c r="P30" i="4"/>
  <c r="P372" i="4"/>
  <c r="AZ372" i="4" s="1"/>
  <c r="P373" i="4"/>
  <c r="AZ373" i="4" s="1"/>
  <c r="P358" i="4"/>
  <c r="AZ358" i="4" s="1"/>
  <c r="P374" i="4"/>
  <c r="AZ374" i="4" s="1"/>
  <c r="P361" i="4"/>
  <c r="AZ361" i="4" s="1"/>
  <c r="P362" i="4"/>
  <c r="AZ362" i="4" s="1"/>
  <c r="P370" i="4"/>
  <c r="AZ370" i="4" s="1"/>
  <c r="P360" i="4"/>
  <c r="AZ360" i="4" s="1"/>
  <c r="P363" i="4"/>
  <c r="AZ363" i="4" s="1"/>
  <c r="P359" i="4"/>
  <c r="AZ359" i="4" s="1"/>
  <c r="P375" i="4"/>
  <c r="AZ375" i="4" s="1"/>
  <c r="P371" i="4"/>
  <c r="AZ371" i="4" s="1"/>
  <c r="P351" i="4"/>
  <c r="AZ351" i="4" s="1"/>
  <c r="P345" i="4"/>
  <c r="AZ345" i="4" s="1"/>
  <c r="P350" i="4"/>
  <c r="AZ350" i="4" s="1"/>
  <c r="P349" i="4"/>
  <c r="AZ349" i="4" s="1"/>
  <c r="P297" i="4"/>
  <c r="AZ297" i="4" s="1"/>
  <c r="P298" i="4"/>
  <c r="AZ298" i="4" s="1"/>
  <c r="P296" i="4"/>
  <c r="AZ296" i="4" s="1"/>
  <c r="P302" i="4"/>
  <c r="AZ302" i="4" s="1"/>
  <c r="P210" i="4"/>
  <c r="AZ210" i="4" s="1"/>
  <c r="P211" i="4"/>
  <c r="AZ211" i="4" s="1"/>
  <c r="P208" i="4"/>
  <c r="AZ208" i="4" s="1"/>
  <c r="P153" i="4"/>
  <c r="AZ153" i="4" s="1"/>
  <c r="P154" i="4"/>
  <c r="AZ154" i="4" s="1"/>
  <c r="P169" i="4"/>
  <c r="AZ169" i="4" s="1"/>
  <c r="P170" i="4"/>
  <c r="AZ170" i="4" s="1"/>
  <c r="P209" i="4"/>
  <c r="AZ209" i="4" s="1"/>
  <c r="P168" i="4"/>
  <c r="AZ168" i="4" s="1"/>
  <c r="P152" i="4"/>
  <c r="AZ152" i="4" s="1"/>
  <c r="P471" i="4"/>
  <c r="AZ471" i="4" s="1"/>
  <c r="P466" i="4"/>
  <c r="AZ466" i="4" s="1"/>
  <c r="P70" i="4"/>
  <c r="AZ70" i="4" s="1"/>
  <c r="P267" i="4"/>
  <c r="AZ267" i="4" s="1"/>
  <c r="P16" i="4"/>
  <c r="AZ16" i="4" s="1"/>
  <c r="P467" i="4"/>
  <c r="AZ467" i="4" s="1"/>
  <c r="P268" i="4"/>
  <c r="AZ268" i="4" s="1"/>
  <c r="P7" i="4"/>
  <c r="AZ7" i="4" s="1"/>
  <c r="P8" i="4"/>
  <c r="AZ8" i="4" s="1"/>
  <c r="P468" i="4"/>
  <c r="AZ468" i="4" s="1"/>
  <c r="P270" i="4"/>
  <c r="AZ270" i="4" s="1"/>
  <c r="P469" i="4"/>
  <c r="AZ469" i="4" s="1"/>
  <c r="P269" i="4"/>
  <c r="AZ269" i="4" s="1"/>
  <c r="P470" i="4"/>
  <c r="AZ470" i="4" s="1"/>
  <c r="P271" i="4"/>
  <c r="AZ271" i="4" s="1"/>
  <c r="P272" i="4"/>
  <c r="AZ272" i="4" s="1"/>
  <c r="P243" i="4"/>
  <c r="AZ243" i="4" s="1"/>
  <c r="P39" i="4"/>
  <c r="AZ39" i="4" s="1"/>
  <c r="P51" i="4"/>
  <c r="AZ51" i="4" s="1"/>
  <c r="P133" i="4"/>
  <c r="AZ133" i="4" s="1"/>
  <c r="P228" i="4"/>
  <c r="AZ228" i="4" s="1"/>
  <c r="P134" i="4"/>
  <c r="AZ134" i="4" s="1"/>
  <c r="P135" i="4"/>
  <c r="AZ135" i="4" s="1"/>
  <c r="P252" i="4"/>
  <c r="AZ252" i="4" s="1"/>
  <c r="P223" i="4"/>
  <c r="AZ223" i="4" s="1"/>
  <c r="P19" i="4"/>
  <c r="AZ19" i="4" s="1"/>
  <c r="P37" i="4"/>
  <c r="AZ37" i="4" s="1"/>
  <c r="P257" i="4"/>
  <c r="AZ257" i="4" s="1"/>
  <c r="P224" i="4"/>
  <c r="AZ224" i="4" s="1"/>
  <c r="P256" i="4"/>
  <c r="AZ256" i="4" s="1"/>
  <c r="P78" i="4"/>
  <c r="AZ78" i="4" s="1"/>
  <c r="P22" i="4"/>
  <c r="P26" i="4"/>
  <c r="P57" i="4"/>
  <c r="P75" i="4"/>
  <c r="AZ75" i="4" s="1"/>
  <c r="P6" i="4"/>
  <c r="AZ6" i="4" s="1"/>
  <c r="P94" i="4"/>
  <c r="AZ94" i="4" s="1"/>
  <c r="P382" i="4"/>
  <c r="AZ382" i="4" s="1"/>
  <c r="P380" i="4"/>
  <c r="AZ380" i="4" s="1"/>
  <c r="P383" i="4"/>
  <c r="AZ383" i="4" s="1"/>
  <c r="P381" i="4"/>
  <c r="AZ381" i="4" s="1"/>
  <c r="P341" i="4"/>
  <c r="AZ341" i="4" s="1"/>
  <c r="P336" i="4"/>
  <c r="AZ336" i="4" s="1"/>
  <c r="P342" i="4"/>
  <c r="AZ342" i="4" s="1"/>
  <c r="P343" i="4"/>
  <c r="AZ343" i="4" s="1"/>
  <c r="P338" i="4"/>
  <c r="AZ338" i="4" s="1"/>
  <c r="P337" i="4"/>
  <c r="AZ337" i="4" s="1"/>
  <c r="P339" i="4"/>
  <c r="AZ339" i="4" s="1"/>
  <c r="P340" i="4"/>
  <c r="AZ340" i="4" s="1"/>
  <c r="P307" i="4"/>
  <c r="AZ307" i="4" s="1"/>
  <c r="P308" i="4"/>
  <c r="AZ308" i="4" s="1"/>
  <c r="P309" i="4"/>
  <c r="AZ309" i="4" s="1"/>
  <c r="P157" i="4"/>
  <c r="AZ157" i="4" s="1"/>
  <c r="P167" i="4"/>
  <c r="AZ167" i="4" s="1"/>
  <c r="P155" i="4"/>
  <c r="AZ155" i="4" s="1"/>
  <c r="P156" i="4"/>
  <c r="AZ156" i="4" s="1"/>
  <c r="P85" i="4"/>
  <c r="AZ85" i="4" s="1"/>
  <c r="P35" i="4"/>
  <c r="AZ35" i="4" s="1"/>
  <c r="P262" i="4"/>
  <c r="AZ262" i="4" s="1"/>
  <c r="P230" i="4"/>
  <c r="AZ230" i="4" s="1"/>
  <c r="P96" i="4"/>
  <c r="AZ96" i="4" s="1"/>
  <c r="P72" i="4"/>
  <c r="AZ72" i="4" s="1"/>
  <c r="P246" i="4"/>
  <c r="AZ246" i="4" s="1"/>
  <c r="P77" i="4"/>
  <c r="P69" i="4"/>
  <c r="P48" i="4"/>
  <c r="AZ48" i="4" s="1"/>
  <c r="P44" i="4"/>
  <c r="AZ44" i="4" s="1"/>
  <c r="P159" i="4"/>
  <c r="AZ159" i="4" s="1"/>
  <c r="P14" i="4"/>
  <c r="AZ14" i="4" s="1"/>
  <c r="P245" i="4"/>
  <c r="AZ245" i="4" s="1"/>
  <c r="P81" i="4"/>
  <c r="AZ81" i="4" s="1"/>
  <c r="P236" i="4"/>
  <c r="AZ236" i="4" s="1"/>
  <c r="P266" i="4"/>
  <c r="AZ266" i="4" s="1"/>
  <c r="P73" i="4"/>
  <c r="AZ73" i="4" s="1"/>
  <c r="P105" i="4"/>
  <c r="AZ105" i="4" s="1"/>
  <c r="P377" i="4"/>
  <c r="AZ377" i="4" s="1"/>
  <c r="P378" i="4"/>
  <c r="AZ378" i="4" s="1"/>
  <c r="P379" i="4"/>
  <c r="AZ379" i="4" s="1"/>
  <c r="P376" i="4"/>
  <c r="AZ376" i="4" s="1"/>
  <c r="P126" i="4"/>
  <c r="AZ126" i="4" s="1"/>
  <c r="P127" i="4"/>
  <c r="AZ127" i="4" s="1"/>
  <c r="P128" i="4"/>
  <c r="AZ128" i="4" s="1"/>
  <c r="P179" i="4"/>
  <c r="AZ179" i="4" s="1"/>
  <c r="P177" i="4"/>
  <c r="AZ177" i="4" s="1"/>
  <c r="P185" i="4"/>
  <c r="AZ185" i="4" s="1"/>
  <c r="P20" i="4"/>
  <c r="AZ20" i="4" s="1"/>
  <c r="P87" i="4"/>
  <c r="AZ87" i="4" s="1"/>
  <c r="P68" i="4"/>
  <c r="AZ68" i="4" s="1"/>
  <c r="P10" i="4"/>
  <c r="AZ10" i="4" s="1"/>
  <c r="P50" i="4"/>
  <c r="AZ50" i="4" s="1"/>
  <c r="P76" i="4"/>
  <c r="AZ76" i="4" s="1"/>
  <c r="P66" i="4"/>
  <c r="P74" i="4"/>
  <c r="P244" i="4"/>
  <c r="AZ244" i="4" s="1"/>
  <c r="P88" i="4"/>
  <c r="AZ88" i="4" s="1"/>
  <c r="P46" i="4"/>
  <c r="AZ46" i="4" s="1"/>
  <c r="P249" i="4"/>
  <c r="AZ249" i="4" s="1"/>
  <c r="P248" i="4"/>
  <c r="AZ248" i="4" s="1"/>
  <c r="P18" i="4"/>
  <c r="AZ18" i="4" s="1"/>
  <c r="P47" i="4"/>
  <c r="AZ47" i="4" s="1"/>
  <c r="P40" i="4"/>
  <c r="AZ40" i="4" s="1"/>
  <c r="P89" i="4"/>
  <c r="AZ89" i="4" s="1"/>
  <c r="P36" i="4"/>
  <c r="P21"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P394" i="4"/>
  <c r="AZ394" i="4" s="1"/>
  <c r="P395" i="4"/>
  <c r="AZ395" i="4" s="1"/>
  <c r="P391" i="4"/>
  <c r="AZ391" i="4" s="1"/>
  <c r="P396" i="4"/>
  <c r="AZ396" i="4" s="1"/>
  <c r="P393" i="4"/>
  <c r="AZ393" i="4" s="1"/>
  <c r="P397" i="4"/>
  <c r="AZ397" i="4" s="1"/>
  <c r="P390" i="4"/>
  <c r="AZ390" i="4" s="1"/>
  <c r="P392" i="4"/>
  <c r="AZ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P388" i="4"/>
  <c r="AZ388" i="4" l="1"/>
  <c r="AZ508" i="4"/>
  <c r="AZ476" i="4"/>
  <c r="AZ474" i="4"/>
  <c r="AZ60" i="4"/>
  <c r="AZ74" i="4"/>
  <c r="AZ66" i="4"/>
  <c r="AZ482" i="4"/>
  <c r="AZ430" i="4"/>
  <c r="AZ479" i="4"/>
  <c r="AZ69" i="4"/>
  <c r="AZ100" i="4"/>
  <c r="AZ77" i="4"/>
  <c r="AZ475" i="4"/>
  <c r="AZ102" i="4"/>
  <c r="AZ22" i="4"/>
  <c r="AZ97" i="4"/>
  <c r="AZ98" i="4"/>
  <c r="AZ478" i="4"/>
  <c r="AZ62" i="4"/>
  <c r="AZ101" i="4"/>
  <c r="AZ510" i="4"/>
  <c r="AZ477" i="4"/>
  <c r="AZ146" i="4"/>
  <c r="AZ57" i="4"/>
  <c r="AZ30" i="4"/>
  <c r="AZ148" i="4"/>
  <c r="AZ446" i="4"/>
  <c r="AZ26" i="4"/>
  <c r="AZ147" i="4"/>
  <c r="AZ99" i="4"/>
  <c r="AZ506" i="4"/>
  <c r="AZ385" i="4"/>
  <c r="S532" i="4"/>
  <c r="AY532" i="4" s="1"/>
  <c r="S468" i="4"/>
  <c r="AY468" i="4" s="1"/>
  <c r="S461" i="4"/>
  <c r="AY461" i="4" s="1"/>
  <c r="S467" i="4"/>
  <c r="AY467" i="4" s="1"/>
  <c r="S460" i="4"/>
  <c r="AY460" i="4" s="1"/>
  <c r="S466" i="4"/>
  <c r="AY466" i="4" s="1"/>
  <c r="S465" i="4"/>
  <c r="AY465" i="4" s="1"/>
  <c r="S471" i="4"/>
  <c r="AY471" i="4" s="1"/>
  <c r="S464" i="4"/>
  <c r="AY464" i="4" s="1"/>
  <c r="S470" i="4"/>
  <c r="AY470" i="4" s="1"/>
  <c r="S463" i="4"/>
  <c r="AY463" i="4" s="1"/>
  <c r="S469" i="4"/>
  <c r="AY469" i="4" s="1"/>
  <c r="S462" i="4"/>
  <c r="AY462" i="4" s="1"/>
  <c r="S545" i="4"/>
  <c r="AY545" i="4" s="1"/>
  <c r="S544" i="4"/>
  <c r="AY544" i="4" s="1"/>
  <c r="S543" i="4"/>
  <c r="AY543" i="4" s="1"/>
  <c r="S527" i="4"/>
  <c r="AY527" i="4" s="1"/>
  <c r="S528" i="4"/>
  <c r="AY528" i="4" s="1"/>
  <c r="S526" i="4"/>
  <c r="AY526" i="4" s="1"/>
  <c r="S530" i="4"/>
  <c r="AY530" i="4" s="1"/>
  <c r="S529" i="4"/>
  <c r="AY529" i="4" s="1"/>
  <c r="S531" i="4"/>
  <c r="AY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AZ33" i="4" s="1"/>
  <c r="P334" i="4"/>
  <c r="P24" i="4"/>
  <c r="P304" i="4"/>
  <c r="P136" i="4"/>
  <c r="P384" i="4"/>
  <c r="AZ384" i="4" s="1"/>
  <c r="P387" i="4"/>
  <c r="AZ387" i="4" s="1"/>
  <c r="AD27" i="4"/>
  <c r="AD36" i="4"/>
  <c r="AZ36" i="4" s="1"/>
  <c r="P386" i="4"/>
  <c r="AZ386" i="4" s="1"/>
  <c r="AD63" i="4"/>
  <c r="P55" i="4"/>
  <c r="AD21" i="4"/>
  <c r="AZ21" i="4" s="1"/>
  <c r="P306" i="4"/>
  <c r="P56" i="4"/>
  <c r="P408" i="4"/>
  <c r="AZ408" i="4" s="1"/>
  <c r="P203" i="4"/>
  <c r="P407" i="4"/>
  <c r="AZ407" i="4" s="1"/>
  <c r="P406" i="4"/>
  <c r="AZ406" i="4" s="1"/>
  <c r="P409" i="4"/>
  <c r="AZ409" i="4" s="1"/>
  <c r="P278" i="4"/>
  <c r="P410" i="4"/>
  <c r="AZ410" i="4" s="1"/>
  <c r="P389" i="4"/>
  <c r="AZ389" i="4" s="1"/>
  <c r="P411" i="4"/>
  <c r="AZ411" i="4" s="1"/>
  <c r="AD61" i="4"/>
  <c r="AZ61" i="4" s="1"/>
  <c r="AD64" i="4"/>
  <c r="E591" i="7" a="1"/>
  <c r="E591" i="7" s="1"/>
  <c r="E594" i="7" a="1"/>
  <c r="E594" i="7" s="1"/>
  <c r="E596" i="7" a="1"/>
  <c r="E596" i="7" s="1"/>
  <c r="E595" i="7" a="1"/>
  <c r="E595" i="7" s="1"/>
  <c r="E592" i="7" a="1"/>
  <c r="E592" i="7" s="1"/>
  <c r="E593" i="7" a="1"/>
  <c r="E593" i="7" s="1"/>
  <c r="E597" i="7" a="1"/>
  <c r="E597" i="7" s="1"/>
  <c r="E587" i="7" a="1"/>
  <c r="E587" i="7" s="1"/>
  <c r="E588" i="7" a="1"/>
  <c r="E588" i="7" s="1"/>
  <c r="P27" i="4"/>
  <c r="AZ27" i="4" s="1"/>
  <c r="P25" i="4"/>
  <c r="P356" i="4"/>
  <c r="AZ356" i="4" s="1"/>
  <c r="P357" i="4"/>
  <c r="AZ357" i="4" s="1"/>
  <c r="P187" i="4"/>
  <c r="P188" i="4"/>
  <c r="P64" i="4"/>
  <c r="AZ64" i="4" s="1"/>
  <c r="P355" i="4"/>
  <c r="AZ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D204" i="4"/>
  <c r="AD202" i="4"/>
  <c r="AD304" i="4"/>
  <c r="AD136" i="4"/>
  <c r="P189" i="4"/>
  <c r="AD189" i="4"/>
  <c r="AD186" i="4"/>
  <c r="AD175" i="4"/>
  <c r="AD56" i="4"/>
  <c r="AD306" i="4"/>
  <c r="P277" i="4"/>
  <c r="AZ277" i="4" s="1"/>
  <c r="AD277" i="4"/>
  <c r="P174" i="4"/>
  <c r="AD174" i="4"/>
  <c r="AD334" i="4"/>
  <c r="P335" i="4"/>
  <c r="AD335" i="4"/>
  <c r="P305" i="4"/>
  <c r="AD305" i="4"/>
  <c r="AD203" i="4"/>
  <c r="P276" i="4"/>
  <c r="AD276" i="4"/>
  <c r="AD188" i="4"/>
  <c r="AD187" i="4"/>
  <c r="P129" i="4"/>
  <c r="AD129" i="4"/>
  <c r="AD55" i="4"/>
  <c r="P333" i="4"/>
  <c r="AD333" i="4"/>
  <c r="AD278" i="4"/>
  <c r="E589" i="7" a="1"/>
  <c r="E589" i="7" s="1"/>
  <c r="E293" i="7" a="1"/>
  <c r="E293" i="7" s="1"/>
  <c r="E565" i="7" a="1"/>
  <c r="E565" i="7" s="1"/>
  <c r="E558" i="7" a="1"/>
  <c r="E558" i="7" s="1"/>
  <c r="E563" i="7" a="1"/>
  <c r="E563" i="7" s="1"/>
  <c r="E559" i="7" a="1"/>
  <c r="E559" i="7" s="1"/>
  <c r="E564" i="7" a="1"/>
  <c r="E564" i="7" s="1"/>
  <c r="E562" i="7" a="1"/>
  <c r="E562" i="7" s="1"/>
  <c r="S414" i="4"/>
  <c r="AY414" i="4" s="1"/>
  <c r="S412" i="4"/>
  <c r="AY412" i="4" s="1"/>
  <c r="S418" i="4"/>
  <c r="AY418" i="4" s="1"/>
  <c r="S419" i="4"/>
  <c r="AY419" i="4" s="1"/>
  <c r="S415" i="4"/>
  <c r="AY415" i="4" s="1"/>
  <c r="S413" i="4"/>
  <c r="AY413" i="4" s="1"/>
  <c r="S417" i="4"/>
  <c r="AY417" i="4" s="1"/>
  <c r="S416" i="4"/>
  <c r="AY416" i="4" s="1"/>
  <c r="S140" i="4"/>
  <c r="AY140" i="4" s="1"/>
  <c r="S141" i="4"/>
  <c r="AY141" i="4" s="1"/>
  <c r="S343" i="4"/>
  <c r="AY343" i="4" s="1"/>
  <c r="S255" i="4"/>
  <c r="AY255" i="4" s="1"/>
  <c r="S100" i="4"/>
  <c r="AY100" i="4" s="1"/>
  <c r="S252" i="4"/>
  <c r="AY252" i="4" s="1"/>
  <c r="S346" i="4"/>
  <c r="AY346" i="4" s="1"/>
  <c r="S298" i="4"/>
  <c r="AY298" i="4" s="1"/>
  <c r="S132" i="4"/>
  <c r="AY132" i="4" s="1"/>
  <c r="S224" i="4"/>
  <c r="AY224" i="4" s="1"/>
  <c r="S261" i="4"/>
  <c r="AY261" i="4" s="1"/>
  <c r="S53" i="4"/>
  <c r="AY53" i="4" s="1"/>
  <c r="S405" i="4"/>
  <c r="AY405" i="4" s="1"/>
  <c r="S382" i="4"/>
  <c r="AY382" i="4" s="1"/>
  <c r="S135" i="4"/>
  <c r="AY135" i="4" s="1"/>
  <c r="S315" i="4"/>
  <c r="AY315" i="4" s="1"/>
  <c r="S12" i="4"/>
  <c r="AY12" i="4" s="1"/>
  <c r="S192" i="4"/>
  <c r="AY192" i="4" s="1"/>
  <c r="S73" i="4"/>
  <c r="AY73" i="4" s="1"/>
  <c r="S350" i="4"/>
  <c r="AY350" i="4" s="1"/>
  <c r="S253" i="4"/>
  <c r="AY253" i="4" s="1"/>
  <c r="S292" i="4"/>
  <c r="AY292" i="4" s="1"/>
  <c r="S120" i="4"/>
  <c r="AY120" i="4" s="1"/>
  <c r="S146" i="4"/>
  <c r="AY146" i="4" s="1"/>
  <c r="S145" i="4"/>
  <c r="AY145" i="4" s="1"/>
  <c r="S54" i="4"/>
  <c r="AY54" i="4" s="1"/>
  <c r="S336" i="4"/>
  <c r="AY336" i="4" s="1"/>
  <c r="S13" i="4"/>
  <c r="AY13" i="4" s="1"/>
  <c r="S101" i="4"/>
  <c r="AY101" i="4" s="1"/>
  <c r="S37" i="4"/>
  <c r="AY37" i="4" s="1"/>
  <c r="S344" i="4"/>
  <c r="AY344" i="4" s="1"/>
  <c r="S297" i="4"/>
  <c r="AY297" i="4" s="1"/>
  <c r="S233" i="4"/>
  <c r="AY233" i="4" s="1"/>
  <c r="S257" i="4"/>
  <c r="AY257" i="4" s="1"/>
  <c r="S160" i="4"/>
  <c r="AY160" i="4" s="1"/>
  <c r="S399" i="4"/>
  <c r="AY399" i="4" s="1"/>
  <c r="S288" i="4"/>
  <c r="AY288" i="4" s="1"/>
  <c r="S115" i="4"/>
  <c r="AY115" i="4" s="1"/>
  <c r="S310" i="4"/>
  <c r="AY310" i="4" s="1"/>
  <c r="S316" i="4"/>
  <c r="AY316" i="4" s="1"/>
  <c r="S195" i="4"/>
  <c r="AY195" i="4" s="1"/>
  <c r="S236" i="4"/>
  <c r="AY236" i="4" s="1"/>
  <c r="S345" i="4"/>
  <c r="AY345" i="4" s="1"/>
  <c r="S222" i="4"/>
  <c r="AY222" i="4" s="1"/>
  <c r="S293" i="4"/>
  <c r="AY293" i="4" s="1"/>
  <c r="S125" i="4"/>
  <c r="AY125" i="4" s="1"/>
  <c r="S138" i="4"/>
  <c r="AY138" i="4" s="1"/>
  <c r="S265" i="4"/>
  <c r="AY265" i="4" s="1"/>
  <c r="S342" i="4"/>
  <c r="AY342" i="4" s="1"/>
  <c r="S226" i="4"/>
  <c r="AY226" i="4" s="1"/>
  <c r="S102" i="4"/>
  <c r="AY102" i="4" s="1"/>
  <c r="S215" i="4"/>
  <c r="AY215" i="4" s="1"/>
  <c r="S286" i="4"/>
  <c r="AY286" i="4" s="1"/>
  <c r="S35" i="4"/>
  <c r="AY35" i="4" s="1"/>
  <c r="S379" i="4"/>
  <c r="AY379" i="4" s="1"/>
  <c r="S78" i="4"/>
  <c r="AY78" i="4" s="1"/>
  <c r="S119" i="4"/>
  <c r="AY119" i="4" s="1"/>
  <c r="S162" i="4"/>
  <c r="AY162" i="4" s="1"/>
  <c r="S400" i="4"/>
  <c r="AY400" i="4" s="1"/>
  <c r="S289" i="4"/>
  <c r="AY289" i="4" s="1"/>
  <c r="S103" i="4"/>
  <c r="AY103" i="4" s="1"/>
  <c r="S319" i="4"/>
  <c r="AY319" i="4" s="1"/>
  <c r="S317" i="4"/>
  <c r="AY317" i="4" s="1"/>
  <c r="S266" i="4"/>
  <c r="AY266" i="4" s="1"/>
  <c r="S351" i="4"/>
  <c r="AY351" i="4" s="1"/>
  <c r="S43" i="4"/>
  <c r="AY43" i="4" s="1"/>
  <c r="S294" i="4"/>
  <c r="AY294" i="4" s="1"/>
  <c r="S117" i="4"/>
  <c r="AY117" i="4" s="1"/>
  <c r="S143" i="4"/>
  <c r="AY143" i="4" s="1"/>
  <c r="S234" i="4"/>
  <c r="AY234" i="4" s="1"/>
  <c r="S338" i="4"/>
  <c r="AY338" i="4" s="1"/>
  <c r="S163" i="4"/>
  <c r="AY163" i="4" s="1"/>
  <c r="S251" i="4"/>
  <c r="AY251" i="4" s="1"/>
  <c r="S216" i="4"/>
  <c r="AY216" i="4" s="1"/>
  <c r="S284" i="4"/>
  <c r="AY284" i="4" s="1"/>
  <c r="S85" i="4"/>
  <c r="AY85" i="4" s="1"/>
  <c r="S376" i="4"/>
  <c r="AY376" i="4" s="1"/>
  <c r="S122" i="4"/>
  <c r="AY122" i="4" s="1"/>
  <c r="S231" i="4"/>
  <c r="AY231" i="4" s="1"/>
  <c r="S404" i="4"/>
  <c r="AY404" i="4" s="1"/>
  <c r="S290" i="4"/>
  <c r="AY290" i="4" s="1"/>
  <c r="S229" i="4"/>
  <c r="AY229" i="4" s="1"/>
  <c r="S320" i="4"/>
  <c r="AY320" i="4" s="1"/>
  <c r="S311" i="4"/>
  <c r="AY311" i="4" s="1"/>
  <c r="S105" i="4"/>
  <c r="AY105" i="4" s="1"/>
  <c r="S349" i="4"/>
  <c r="AY349" i="4" s="1"/>
  <c r="S17" i="4"/>
  <c r="AY17" i="4" s="1"/>
  <c r="S291" i="4"/>
  <c r="AY291" i="4" s="1"/>
  <c r="S148" i="4"/>
  <c r="AY148" i="4" s="1"/>
  <c r="S144" i="4"/>
  <c r="AY144" i="4" s="1"/>
  <c r="S28" i="4"/>
  <c r="AY28" i="4" s="1"/>
  <c r="S337" i="4"/>
  <c r="AY337" i="4" s="1"/>
  <c r="S221" i="4"/>
  <c r="AY221" i="4" s="1"/>
  <c r="S166" i="4"/>
  <c r="AY166" i="4" s="1"/>
  <c r="S212" i="4"/>
  <c r="AY212" i="4" s="1"/>
  <c r="S285" i="4"/>
  <c r="AY285" i="4" s="1"/>
  <c r="S262" i="4"/>
  <c r="AY262" i="4" s="1"/>
  <c r="S377" i="4"/>
  <c r="AY377" i="4" s="1"/>
  <c r="S123" i="4"/>
  <c r="AY123" i="4" s="1"/>
  <c r="S158" i="4"/>
  <c r="AY158" i="4" s="1"/>
  <c r="S398" i="4"/>
  <c r="AY398" i="4" s="1"/>
  <c r="S295" i="4"/>
  <c r="AY295" i="4" s="1"/>
  <c r="S258" i="4"/>
  <c r="AY258" i="4" s="1"/>
  <c r="S312" i="4"/>
  <c r="AY312" i="4" s="1"/>
  <c r="S314" i="4"/>
  <c r="AY314" i="4" s="1"/>
  <c r="S157" i="4"/>
  <c r="AY157" i="4" s="1"/>
  <c r="S299" i="4"/>
  <c r="AY299" i="4" s="1"/>
  <c r="S161" i="4"/>
  <c r="AY161" i="4" s="1"/>
  <c r="S217" i="4"/>
  <c r="AY217" i="4" s="1"/>
  <c r="S131" i="4"/>
  <c r="AY131" i="4" s="1"/>
  <c r="S121" i="4"/>
  <c r="AY121" i="4" s="1"/>
  <c r="S137" i="4"/>
  <c r="AY137" i="4" s="1"/>
  <c r="S339" i="4"/>
  <c r="AY339" i="4" s="1"/>
  <c r="S92" i="4"/>
  <c r="AY92" i="4" s="1"/>
  <c r="S97" i="4"/>
  <c r="AY97" i="4" s="1"/>
  <c r="S214" i="4"/>
  <c r="AY214" i="4" s="1"/>
  <c r="S283" i="4"/>
  <c r="AY283" i="4" s="1"/>
  <c r="S230" i="4"/>
  <c r="AY230" i="4" s="1"/>
  <c r="S378" i="4"/>
  <c r="AY378" i="4" s="1"/>
  <c r="S232" i="4"/>
  <c r="AY232" i="4" s="1"/>
  <c r="S104" i="4"/>
  <c r="AY104" i="4" s="1"/>
  <c r="S401" i="4"/>
  <c r="AY401" i="4" s="1"/>
  <c r="S381" i="4"/>
  <c r="AY381" i="4" s="1"/>
  <c r="S133" i="4"/>
  <c r="AY133" i="4" s="1"/>
  <c r="S321" i="4"/>
  <c r="AY321" i="4" s="1"/>
  <c r="S130" i="4"/>
  <c r="AY130" i="4" s="1"/>
  <c r="S167" i="4"/>
  <c r="AY167" i="4" s="1"/>
  <c r="S300" i="4"/>
  <c r="AY300" i="4" s="1"/>
  <c r="S164" i="4"/>
  <c r="AY164" i="4" s="1"/>
  <c r="S218" i="4"/>
  <c r="AY218" i="4" s="1"/>
  <c r="S259" i="4"/>
  <c r="AY259" i="4" s="1"/>
  <c r="S118" i="4"/>
  <c r="AY118" i="4" s="1"/>
  <c r="S340" i="4"/>
  <c r="AY340" i="4" s="1"/>
  <c r="S98" i="4"/>
  <c r="AY98" i="4" s="1"/>
  <c r="S223" i="4"/>
  <c r="AY223" i="4" s="1"/>
  <c r="S347" i="4"/>
  <c r="AY347" i="4" s="1"/>
  <c r="S302" i="4"/>
  <c r="AY302" i="4" s="1"/>
  <c r="S264" i="4"/>
  <c r="AY264" i="4" s="1"/>
  <c r="S59" i="4"/>
  <c r="AY59" i="4" s="1"/>
  <c r="S402" i="4"/>
  <c r="AY402" i="4" s="1"/>
  <c r="S383" i="4"/>
  <c r="AY383" i="4" s="1"/>
  <c r="S134" i="4"/>
  <c r="AY134" i="4" s="1"/>
  <c r="S318" i="4"/>
  <c r="AY318" i="4" s="1"/>
  <c r="S254" i="4"/>
  <c r="AY254" i="4" s="1"/>
  <c r="S193" i="4"/>
  <c r="AY193" i="4" s="1"/>
  <c r="S155" i="4"/>
  <c r="AY155" i="4" s="1"/>
  <c r="S301" i="4"/>
  <c r="AY301" i="4" s="1"/>
  <c r="S139" i="4"/>
  <c r="AY139" i="4" s="1"/>
  <c r="S213" i="4"/>
  <c r="AY213" i="4" s="1"/>
  <c r="S227" i="4"/>
  <c r="AY227" i="4" s="1"/>
  <c r="S124" i="4"/>
  <c r="AY124" i="4" s="1"/>
  <c r="S142" i="4"/>
  <c r="AY142" i="4" s="1"/>
  <c r="S341" i="4"/>
  <c r="AY341" i="4" s="1"/>
  <c r="S99" i="4"/>
  <c r="AY99" i="4" s="1"/>
  <c r="S19" i="4"/>
  <c r="AY19" i="4" s="1"/>
  <c r="S348" i="4"/>
  <c r="AY348" i="4" s="1"/>
  <c r="S296" i="4"/>
  <c r="AY296" i="4" s="1"/>
  <c r="S263" i="4"/>
  <c r="AY263" i="4" s="1"/>
  <c r="S256" i="4"/>
  <c r="AY256" i="4" s="1"/>
  <c r="S84" i="4"/>
  <c r="AY84" i="4" s="1"/>
  <c r="S235" i="4"/>
  <c r="AY235" i="4" s="1"/>
  <c r="S403" i="4"/>
  <c r="AY403" i="4" s="1"/>
  <c r="S380" i="4"/>
  <c r="AY380" i="4" s="1"/>
  <c r="S228" i="4"/>
  <c r="AY228" i="4" s="1"/>
  <c r="S313" i="4"/>
  <c r="AY313" i="4" s="1"/>
  <c r="S225" i="4"/>
  <c r="AY225" i="4" s="1"/>
  <c r="S194" i="4"/>
  <c r="AY194" i="4" s="1"/>
  <c r="S219" i="4"/>
  <c r="AY219" i="4" s="1"/>
  <c r="S260" i="4"/>
  <c r="AY260" i="4" s="1"/>
  <c r="S147" i="4"/>
  <c r="AY147" i="4" s="1"/>
  <c r="S156" i="4"/>
  <c r="AY156" i="4" s="1"/>
  <c r="S303" i="4"/>
  <c r="AY303" i="4" s="1"/>
  <c r="S165" i="4"/>
  <c r="AY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Z335" i="4" l="1"/>
  <c r="AZ63" i="4"/>
  <c r="AZ305" i="4"/>
  <c r="AZ24" i="4"/>
  <c r="AZ25" i="4"/>
  <c r="AZ175" i="4"/>
  <c r="AZ188" i="4"/>
  <c r="AZ174" i="4"/>
  <c r="AZ333" i="4"/>
  <c r="AZ187" i="4"/>
  <c r="AZ129" i="4"/>
  <c r="AZ278" i="4"/>
  <c r="AZ136" i="4"/>
  <c r="AZ304" i="4"/>
  <c r="AZ334" i="4"/>
  <c r="AZ276" i="4"/>
  <c r="AZ189" i="4"/>
  <c r="AZ203" i="4"/>
  <c r="AZ186" i="4"/>
  <c r="AZ56" i="4"/>
  <c r="AZ202" i="4"/>
  <c r="AZ306" i="4"/>
  <c r="AZ204" i="4"/>
  <c r="AZ55" i="4"/>
  <c r="T532" i="4"/>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P149" i="4"/>
  <c r="AZ149" i="4" s="1"/>
  <c r="P151" i="4"/>
  <c r="AZ151" i="4" s="1"/>
  <c r="P150" i="4"/>
  <c r="AZ150" i="4" s="1"/>
  <c r="T455" i="4"/>
  <c r="T473" i="4"/>
  <c r="T456" i="4"/>
  <c r="T452" i="4"/>
  <c r="T472" i="4"/>
  <c r="T451" i="4"/>
  <c r="T453" i="4"/>
  <c r="T454" i="4"/>
  <c r="I632" i="7"/>
  <c r="H632" i="7"/>
  <c r="S64" i="4" s="1"/>
  <c r="AY64" i="4" s="1"/>
  <c r="S515" i="4" l="1"/>
  <c r="AY515" i="4" s="1"/>
  <c r="S513" i="4"/>
  <c r="AY513" i="4" s="1"/>
  <c r="S518" i="4"/>
  <c r="AY518" i="4" s="1"/>
  <c r="S508" i="4"/>
  <c r="AY508" i="4" s="1"/>
  <c r="S510" i="4"/>
  <c r="AY510" i="4" s="1"/>
  <c r="S505" i="4"/>
  <c r="AY505" i="4" s="1"/>
  <c r="S506" i="4"/>
  <c r="AY506" i="4" s="1"/>
  <c r="S509" i="4"/>
  <c r="AY509" i="4" s="1"/>
  <c r="S507" i="4"/>
  <c r="AY507" i="4" s="1"/>
  <c r="S511" i="4"/>
  <c r="AY511" i="4" s="1"/>
  <c r="S516" i="4"/>
  <c r="AY516" i="4" s="1"/>
  <c r="S517" i="4"/>
  <c r="AY517" i="4" s="1"/>
  <c r="S514" i="4"/>
  <c r="AY514" i="4" s="1"/>
  <c r="S512" i="4"/>
  <c r="AY512" i="4" s="1"/>
  <c r="S355" i="4"/>
  <c r="AY355" i="4" s="1"/>
  <c r="T64" i="4"/>
  <c r="S481" i="4"/>
  <c r="AY481" i="4" s="1"/>
  <c r="S474" i="4"/>
  <c r="AY474" i="4" s="1"/>
  <c r="S475" i="4"/>
  <c r="AY475" i="4" s="1"/>
  <c r="S476" i="4"/>
  <c r="AY476" i="4" s="1"/>
  <c r="S477" i="4"/>
  <c r="AY477" i="4" s="1"/>
  <c r="S129" i="4"/>
  <c r="AY129" i="4" s="1"/>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AY25" i="4" s="1"/>
  <c r="S390" i="4"/>
  <c r="AY390" i="4" s="1"/>
  <c r="S397" i="4"/>
  <c r="AY397" i="4" s="1"/>
  <c r="S391" i="4"/>
  <c r="AY391" i="4" s="1"/>
  <c r="S305" i="4"/>
  <c r="AY305" i="4" s="1"/>
  <c r="S56" i="4"/>
  <c r="AY56" i="4" s="1"/>
  <c r="S203" i="4"/>
  <c r="AY203" i="4" s="1"/>
  <c r="S434" i="4"/>
  <c r="AY434" i="4" s="1"/>
  <c r="S429" i="4"/>
  <c r="AY429" i="4" s="1"/>
  <c r="S77" i="4"/>
  <c r="AY77" i="4" s="1"/>
  <c r="S69" i="4"/>
  <c r="AY69" i="4" s="1"/>
  <c r="S48" i="4"/>
  <c r="AY48" i="4" s="1"/>
  <c r="S44" i="4"/>
  <c r="AY44" i="4" s="1"/>
  <c r="S159" i="4"/>
  <c r="AY159" i="4" s="1"/>
  <c r="S242" i="4"/>
  <c r="AY242" i="4" s="1"/>
  <c r="S72" i="4"/>
  <c r="AY72" i="4" s="1"/>
  <c r="S62" i="4"/>
  <c r="AY62" i="4" s="1"/>
  <c r="S246" i="4"/>
  <c r="AY246" i="4" s="1"/>
  <c r="S14" i="4"/>
  <c r="AY14" i="4" s="1"/>
  <c r="S126" i="4"/>
  <c r="AY126" i="4" s="1"/>
  <c r="S87" i="4"/>
  <c r="AY87" i="4" s="1"/>
  <c r="S10" i="4"/>
  <c r="AY10" i="4" s="1"/>
  <c r="S435" i="4"/>
  <c r="AY435" i="4" s="1"/>
  <c r="S81" i="4"/>
  <c r="AY81" i="4" s="1"/>
  <c r="S237" i="4"/>
  <c r="AY237" i="4" s="1"/>
  <c r="S245" i="4"/>
  <c r="AY245" i="4" s="1"/>
  <c r="S373" i="4"/>
  <c r="AY373" i="4" s="1"/>
  <c r="S267" i="4"/>
  <c r="AY267" i="4" s="1"/>
  <c r="S16" i="4"/>
  <c r="AY16" i="4" s="1"/>
  <c r="S352" i="4"/>
  <c r="AY352" i="4" s="1"/>
  <c r="S439" i="4"/>
  <c r="AY439" i="4" s="1"/>
  <c r="S374" i="4"/>
  <c r="AY374" i="4" s="1"/>
  <c r="S358" i="4"/>
  <c r="AY358" i="4" s="1"/>
  <c r="S375" i="4"/>
  <c r="AY375" i="4" s="1"/>
  <c r="S359" i="4"/>
  <c r="AY359" i="4" s="1"/>
  <c r="S370" i="4"/>
  <c r="AY370" i="4" s="1"/>
  <c r="S361" i="4"/>
  <c r="AY361" i="4" s="1"/>
  <c r="S371" i="4"/>
  <c r="AY371" i="4" s="1"/>
  <c r="S362" i="4"/>
  <c r="AY362" i="4" s="1"/>
  <c r="S184" i="4"/>
  <c r="AY184" i="4" s="1"/>
  <c r="S185" i="4"/>
  <c r="AY185" i="4" s="1"/>
  <c r="S433" i="4"/>
  <c r="AY433" i="4" s="1"/>
  <c r="S22" i="4"/>
  <c r="AY22" i="4" s="1"/>
  <c r="S76" i="4"/>
  <c r="AY76" i="4" s="1"/>
  <c r="S11" i="4"/>
  <c r="AY11" i="4" s="1"/>
  <c r="S108" i="4"/>
  <c r="AY108" i="4" s="1"/>
  <c r="S68" i="4"/>
  <c r="AY68" i="4" s="1"/>
  <c r="S32" i="4"/>
  <c r="AY32" i="4" s="1"/>
  <c r="S174" i="4"/>
  <c r="AY174" i="4" s="1"/>
  <c r="S275" i="4"/>
  <c r="AY275" i="4" s="1"/>
  <c r="S440" i="4"/>
  <c r="T440" i="4" s="1"/>
  <c r="S363" i="4"/>
  <c r="AY363" i="4" s="1"/>
  <c r="S170" i="4"/>
  <c r="AY170" i="4" s="1"/>
  <c r="S190" i="4"/>
  <c r="AY190" i="4" s="1"/>
  <c r="S209" i="4"/>
  <c r="AY209" i="4" s="1"/>
  <c r="S191" i="4"/>
  <c r="AY191" i="4" s="1"/>
  <c r="S208" i="4"/>
  <c r="AY208" i="4" s="1"/>
  <c r="S250" i="4"/>
  <c r="AY250" i="4" s="1"/>
  <c r="S210" i="4"/>
  <c r="AY210" i="4" s="1"/>
  <c r="S116" i="4"/>
  <c r="AY116" i="4" s="1"/>
  <c r="S360" i="4"/>
  <c r="AY360" i="4" s="1"/>
  <c r="S372" i="4"/>
  <c r="AY372" i="4" s="1"/>
  <c r="S153" i="4"/>
  <c r="AY153" i="4" s="1"/>
  <c r="S82" i="4"/>
  <c r="AY82" i="4" s="1"/>
  <c r="S239" i="4"/>
  <c r="AY239" i="4" s="1"/>
  <c r="S431" i="4"/>
  <c r="AY431" i="4" s="1"/>
  <c r="S154" i="4"/>
  <c r="AY154" i="4" s="1"/>
  <c r="S169" i="4"/>
  <c r="AY169" i="4" s="1"/>
  <c r="S168" i="4"/>
  <c r="AY168" i="4" s="1"/>
  <c r="S388" i="4"/>
  <c r="AY388" i="4" s="1"/>
  <c r="S396" i="4"/>
  <c r="AY396" i="4" s="1"/>
  <c r="S384" i="4"/>
  <c r="AY384" i="4" s="1"/>
  <c r="S152" i="4"/>
  <c r="AY152" i="4" s="1"/>
  <c r="S211" i="4"/>
  <c r="AY211" i="4" s="1"/>
  <c r="S189" i="4"/>
  <c r="AY189" i="4" s="1"/>
  <c r="S327" i="4"/>
  <c r="AY327" i="4" s="1"/>
  <c r="S325" i="4"/>
  <c r="AY325" i="4" s="1"/>
  <c r="S180" i="4"/>
  <c r="AY180" i="4" s="1"/>
  <c r="S6" i="4"/>
  <c r="AY6" i="4" s="1"/>
  <c r="S178" i="4"/>
  <c r="AY178" i="4" s="1"/>
  <c r="S128" i="4"/>
  <c r="AY128" i="4" s="1"/>
  <c r="S57" i="4"/>
  <c r="AY57" i="4" s="1"/>
  <c r="S45" i="4"/>
  <c r="AY45" i="4" s="1"/>
  <c r="S86" i="4"/>
  <c r="AY86" i="4" s="1"/>
  <c r="S112" i="4"/>
  <c r="AY112" i="4" s="1"/>
  <c r="S93" i="4"/>
  <c r="AY93" i="4" s="1"/>
  <c r="S334" i="4"/>
  <c r="AY334" i="4" s="1"/>
  <c r="S407" i="4"/>
  <c r="AY407" i="4" s="1"/>
  <c r="S367" i="4"/>
  <c r="AY367" i="4" s="1"/>
  <c r="S58" i="4"/>
  <c r="AY58" i="4" s="1"/>
  <c r="S95" i="4"/>
  <c r="AY95" i="4" s="1"/>
  <c r="S79" i="4"/>
  <c r="AY79" i="4" s="1"/>
  <c r="S171" i="4"/>
  <c r="AY171" i="4" s="1"/>
  <c r="S15" i="4"/>
  <c r="AY15" i="4" s="1"/>
  <c r="S369" i="4"/>
  <c r="AY369" i="4" s="1"/>
  <c r="S197" i="4"/>
  <c r="AY197" i="4" s="1"/>
  <c r="S240" i="4"/>
  <c r="AY240" i="4" s="1"/>
  <c r="S111" i="4"/>
  <c r="AY111" i="4" s="1"/>
  <c r="S436" i="4"/>
  <c r="AY436" i="4" s="1"/>
  <c r="S7" i="4"/>
  <c r="AY7" i="4" s="1"/>
  <c r="S182" i="4"/>
  <c r="AY182" i="4" s="1"/>
  <c r="S70" i="4"/>
  <c r="AY70" i="4" s="1"/>
  <c r="S322" i="4"/>
  <c r="AY322" i="4" s="1"/>
  <c r="S269" i="4"/>
  <c r="AY269" i="4" s="1"/>
  <c r="S323" i="4"/>
  <c r="AY323" i="4" s="1"/>
  <c r="S270" i="4"/>
  <c r="AY270" i="4" s="1"/>
  <c r="S395" i="4"/>
  <c r="AY395" i="4" s="1"/>
  <c r="S8" i="4"/>
  <c r="AY8" i="4" s="1"/>
  <c r="S385" i="4"/>
  <c r="AY385" i="4" s="1"/>
  <c r="S268" i="4"/>
  <c r="AY268" i="4" s="1"/>
  <c r="S271" i="4"/>
  <c r="AY271" i="4" s="1"/>
  <c r="S136" i="4"/>
  <c r="AY136" i="4" s="1"/>
  <c r="S26" i="4"/>
  <c r="AY26" i="4" s="1"/>
  <c r="S66" i="4"/>
  <c r="AY66" i="4" s="1"/>
  <c r="S5" i="4"/>
  <c r="AY5" i="4" s="1"/>
  <c r="S94" i="4"/>
  <c r="AY94" i="4" s="1"/>
  <c r="S20" i="4"/>
  <c r="AY20" i="4" s="1"/>
  <c r="S29" i="4"/>
  <c r="AY29" i="4" s="1"/>
  <c r="S49" i="4"/>
  <c r="AY49" i="4" s="1"/>
  <c r="S421" i="4"/>
  <c r="AY421" i="4" s="1"/>
  <c r="S428" i="4"/>
  <c r="AY428" i="4" s="1"/>
  <c r="S326" i="4"/>
  <c r="AY326" i="4" s="1"/>
  <c r="S272" i="4"/>
  <c r="AY272" i="4" s="1"/>
  <c r="S183" i="4"/>
  <c r="AY183" i="4" s="1"/>
  <c r="S50" i="4"/>
  <c r="AY50" i="4" s="1"/>
  <c r="S422" i="4"/>
  <c r="AY422" i="4" s="1"/>
  <c r="S71" i="4"/>
  <c r="AY71" i="4" s="1"/>
  <c r="S88" i="4"/>
  <c r="AY88" i="4" s="1"/>
  <c r="S324" i="4"/>
  <c r="AY324" i="4" s="1"/>
  <c r="S23" i="4"/>
  <c r="AY23" i="4" s="1"/>
  <c r="S365" i="4"/>
  <c r="AY365" i="4" s="1"/>
  <c r="S430" i="4"/>
  <c r="AY430" i="4" s="1"/>
  <c r="S114" i="4"/>
  <c r="AY114" i="4" s="1"/>
  <c r="S172" i="4"/>
  <c r="AY172" i="4" s="1"/>
  <c r="S149" i="4"/>
  <c r="AY149" i="4" s="1"/>
  <c r="S151" i="4"/>
  <c r="AY151" i="4" s="1"/>
  <c r="S446" i="4"/>
  <c r="AY446" i="4" s="1"/>
  <c r="S127" i="4"/>
  <c r="AY127" i="4" s="1"/>
  <c r="S181" i="4"/>
  <c r="AY181" i="4" s="1"/>
  <c r="S51" i="4"/>
  <c r="AY51" i="4" s="1"/>
  <c r="S177" i="4"/>
  <c r="AY177" i="4" s="1"/>
  <c r="S39" i="4"/>
  <c r="AY39" i="4" s="1"/>
  <c r="S179" i="4"/>
  <c r="AY179" i="4" s="1"/>
  <c r="S243" i="4"/>
  <c r="AY243" i="4" s="1"/>
  <c r="S38" i="4"/>
  <c r="AY38" i="4" s="1"/>
  <c r="S74" i="4"/>
  <c r="AY74" i="4" s="1"/>
  <c r="S75" i="4"/>
  <c r="AY75" i="4" s="1"/>
  <c r="S248" i="4"/>
  <c r="AY248" i="4" s="1"/>
  <c r="S420" i="4"/>
  <c r="AY420" i="4" s="1"/>
  <c r="S150" i="4"/>
  <c r="AY150" i="4" s="1"/>
  <c r="S33" i="4"/>
  <c r="AY33" i="4" s="1"/>
  <c r="S368" i="4"/>
  <c r="AY368" i="4" s="1"/>
  <c r="S438" i="4"/>
  <c r="AY438" i="4" s="1"/>
  <c r="S83" i="4"/>
  <c r="AY83" i="4" s="1"/>
  <c r="S249" i="4"/>
  <c r="AY249" i="4" s="1"/>
  <c r="S110" i="4"/>
  <c r="AY110" i="4" s="1"/>
  <c r="S18" i="4"/>
  <c r="AY18" i="4" s="1"/>
  <c r="S201" i="4"/>
  <c r="AY201" i="4" s="1"/>
  <c r="S89" i="4"/>
  <c r="AY89" i="4" s="1"/>
  <c r="S200" i="4"/>
  <c r="AY200" i="4" s="1"/>
  <c r="S40" i="4"/>
  <c r="AY40" i="4" s="1"/>
  <c r="S34" i="4"/>
  <c r="AY34" i="4" s="1"/>
  <c r="S47" i="4"/>
  <c r="AY47" i="4" s="1"/>
  <c r="S199" i="4"/>
  <c r="AY199" i="4" s="1"/>
  <c r="S244" i="4"/>
  <c r="AY244" i="4" s="1"/>
  <c r="S109" i="4"/>
  <c r="AY109" i="4" s="1"/>
  <c r="S46" i="4"/>
  <c r="AY46" i="4" s="1"/>
  <c r="S364" i="4"/>
  <c r="AY364" i="4" s="1"/>
  <c r="S406" i="4"/>
  <c r="AY406" i="4" s="1"/>
  <c r="S273" i="4"/>
  <c r="AY273" i="4" s="1"/>
  <c r="S274" i="4"/>
  <c r="AY274" i="4" s="1"/>
  <c r="S21" i="4"/>
  <c r="AY21" i="4" s="1"/>
  <c r="S36" i="4"/>
  <c r="AY36" i="4" s="1"/>
  <c r="S173" i="4"/>
  <c r="AY173" i="4" s="1"/>
  <c r="S442" i="4"/>
  <c r="T442" i="4" s="1"/>
  <c r="S409" i="4"/>
  <c r="AY409" i="4" s="1"/>
  <c r="S67" i="4"/>
  <c r="AY67" i="4" s="1"/>
  <c r="S31" i="4"/>
  <c r="AY31" i="4" s="1"/>
  <c r="S106" i="4"/>
  <c r="AY106" i="4" s="1"/>
  <c r="S247" i="4"/>
  <c r="AY247" i="4" s="1"/>
  <c r="S198" i="4"/>
  <c r="AY198" i="4" s="1"/>
  <c r="S427" i="4"/>
  <c r="AY427" i="4" s="1"/>
  <c r="S408" i="4"/>
  <c r="AY408" i="4" s="1"/>
  <c r="S366" i="4"/>
  <c r="AY366" i="4" s="1"/>
  <c r="S91" i="4"/>
  <c r="AY91" i="4" s="1"/>
  <c r="S196" i="4"/>
  <c r="AY196" i="4" s="1"/>
  <c r="S65" i="4"/>
  <c r="AY65" i="4" s="1"/>
  <c r="S107" i="4"/>
  <c r="AY107" i="4" s="1"/>
  <c r="S9" i="4"/>
  <c r="AY9" i="4" s="1"/>
  <c r="S41" i="4"/>
  <c r="AY41" i="4" s="1"/>
  <c r="S80" i="4"/>
  <c r="AY80" i="4" s="1"/>
  <c r="S432" i="4"/>
  <c r="AY432" i="4" s="1"/>
  <c r="S410" i="4"/>
  <c r="AY410" i="4" s="1"/>
  <c r="S30" i="4"/>
  <c r="AY30" i="4" s="1"/>
  <c r="S60" i="4"/>
  <c r="AY60" i="4" s="1"/>
  <c r="S330" i="4"/>
  <c r="AY330" i="4" s="1"/>
  <c r="S331" i="4"/>
  <c r="AY331" i="4" s="1"/>
  <c r="S332" i="4"/>
  <c r="AY332" i="4" s="1"/>
  <c r="S238" i="4"/>
  <c r="AY238" i="4" s="1"/>
  <c r="S42" i="4"/>
  <c r="AY42" i="4" s="1"/>
  <c r="S205" i="4"/>
  <c r="AY205" i="4" s="1"/>
  <c r="S444" i="4"/>
  <c r="T444" i="4" s="1"/>
  <c r="S411" i="4"/>
  <c r="AY411" i="4" s="1"/>
  <c r="S353" i="4"/>
  <c r="AY353" i="4" s="1"/>
  <c r="S354" i="4"/>
  <c r="AY354" i="4" s="1"/>
  <c r="S307" i="4"/>
  <c r="AY307" i="4" s="1"/>
  <c r="S52" i="4"/>
  <c r="AY52" i="4" s="1"/>
  <c r="S309" i="4"/>
  <c r="AY309" i="4" s="1"/>
  <c r="S241" i="4"/>
  <c r="AY241" i="4" s="1"/>
  <c r="S308" i="4"/>
  <c r="AY308" i="4" s="1"/>
  <c r="S207" i="4"/>
  <c r="AY207" i="4" s="1"/>
  <c r="S206" i="4"/>
  <c r="AY206" i="4" s="1"/>
  <c r="S61" i="4"/>
  <c r="AY61" i="4" s="1"/>
  <c r="S96" i="4"/>
  <c r="AY96" i="4" s="1"/>
  <c r="S437" i="4"/>
  <c r="AY437" i="4" s="1"/>
  <c r="S90" i="4"/>
  <c r="AY90" i="4" s="1"/>
  <c r="S113" i="4"/>
  <c r="AY113" i="4" s="1"/>
  <c r="S276" i="4"/>
  <c r="AY276" i="4" s="1"/>
  <c r="S386" i="4"/>
  <c r="AY386" i="4" s="1"/>
  <c r="S55" i="4"/>
  <c r="AY55" i="4" s="1"/>
  <c r="S306" i="4"/>
  <c r="AY306" i="4" s="1"/>
  <c r="S27" i="4"/>
  <c r="AY27" i="4" s="1"/>
  <c r="S392" i="4"/>
  <c r="AY392" i="4" s="1"/>
  <c r="S389" i="4"/>
  <c r="AY389" i="4" s="1"/>
  <c r="S333" i="4"/>
  <c r="AY333" i="4" s="1"/>
  <c r="S393" i="4"/>
  <c r="AY393" i="4" s="1"/>
  <c r="S387" i="4"/>
  <c r="AY387" i="4" s="1"/>
  <c r="S335" i="4"/>
  <c r="AY335" i="4" s="1"/>
  <c r="S24" i="4"/>
  <c r="AY24" i="4" s="1"/>
  <c r="S394" i="4"/>
  <c r="AY394" i="4" s="1"/>
  <c r="S304" i="4"/>
  <c r="AY304" i="4" s="1"/>
  <c r="S277" i="4"/>
  <c r="AY277" i="4" s="1"/>
  <c r="S63" i="4"/>
  <c r="AY63" i="4" s="1"/>
  <c r="S278" i="4"/>
  <c r="AY278" i="4" s="1"/>
  <c r="S204" i="4"/>
  <c r="AY204" i="4" s="1"/>
  <c r="S188" i="4"/>
  <c r="AY188" i="4" s="1"/>
  <c r="S186" i="4"/>
  <c r="AY186" i="4" s="1"/>
  <c r="S357" i="4"/>
  <c r="AY357" i="4" s="1"/>
  <c r="S356" i="4"/>
  <c r="AY356" i="4" s="1"/>
  <c r="S187" i="4"/>
  <c r="AY187" i="4" s="1"/>
  <c r="S202" i="4"/>
  <c r="AY202" i="4" s="1"/>
  <c r="S175" i="4"/>
  <c r="AY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<sst xmlns="http://schemas.openxmlformats.org/spreadsheetml/2006/main" count="10071" uniqueCount="3268">
  <si>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</si>
  <si>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</si>
  <si>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</si>
  <si>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</si>
  <si>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</si>
  <si>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</si>
  <si>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</si>
  <si>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</si>
  <si>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</si>
  <si>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</si>
  <si>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</si>
  <si>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</si>
  <si>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</si>
  <si>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</si>
  <si>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</si>
  <si>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</si>
  <si>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</si>
  <si>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</si>
  <si>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</si>
  <si>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</si>
  <si>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</si>
  <si>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</si>
  <si>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</si>
  <si>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</si>
  <si>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</si>
  <si>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</si>
  <si>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</si>
  <si>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</si>
  <si>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</si>
  <si>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</si>
  <si>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</si>
  <si>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</si>
  <si>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</si>
  <si>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</si>
  <si>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</si>
  <si>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</si>
  <si>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</si>
  <si>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</si>
  <si>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</si>
  <si>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</si>
  <si>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</si>
  <si>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</si>
  <si>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</si>
  <si>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</si>
  <si>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</si>
  <si>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</si>
  <si>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</si>
  <si>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</si>
  <si>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</si>
  <si>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</si>
  <si>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</si>
  <si>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</si>
  <si>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</si>
  <si>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</si>
  <si>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</si>
  <si>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</si>
  <si>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</si>
  <si>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</si>
  <si>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</si>
  <si>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</si>
  <si>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</si>
  <si>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</si>
  <si>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</si>
  <si>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</si>
  <si>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</si>
  <si>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</si>
  <si>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</si>
  <si>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</si>
  <si>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</si>
  <si>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</si>
  <si>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</si>
  <si>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</si>
  <si>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</si>
  <si>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</si>
  <si>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</si>
  <si>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</si>
  <si>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</si>
  <si>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</si>
  <si>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</si>
  <si>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</si>
  <si>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</si>
  <si>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</si>
  <si>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</si>
  <si>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</si>
  <si>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</si>
  <si>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</si>
  <si>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</si>
  <si>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</si>
  <si>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</si>
  <si>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</si>
  <si>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</si>
  <si>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</si>
  <si>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</si>
  <si>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</si>
  <si>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</si>
  <si>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</si>
  <si>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</si>
  <si>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</si>
  <si>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</si>
  <si>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</si>
  <si>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</si>
  <si>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</si>
  <si>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</si>
  <si>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</si>
  <si>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</si>
  <si>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</si>
  <si>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</si>
  <si>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</si>
  <si>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</si>
  <si>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</si>
  <si>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</si>
  <si>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</si>
  <si>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</si>
  <si>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</si>
  <si>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</si>
  <si>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</si>
  <si>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</si>
  <si>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</si>
  <si>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</si>
  <si>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</si>
  <si>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</si>
  <si>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</si>
  <si>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</si>
  <si>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</si>
  <si>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</si>
  <si>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</si>
  <si>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</si>
  <si>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</si>
  <si>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</si>
  <si>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</si>
  <si>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</si>
  <si>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</si>
  <si>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</si>
  <si>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</si>
  <si>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</si>
  <si>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</si>
  <si>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</si>
  <si>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</si>
  <si>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</si>
  <si>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</si>
  <si>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</si>
  <si>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</si>
  <si>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</si>
  <si>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</si>
  <si>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</si>
  <si>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</si>
  <si>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</si>
  <si>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</si>
  <si>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</si>
  <si>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</si>
  <si>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</si>
  <si>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</si>
  <si>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</si>
  <si>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</si>
  <si>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</si>
  <si>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</si>
  <si>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</si>
  <si>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</si>
  <si>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</si>
  <si>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</si>
  <si>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</si>
  <si>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</si>
  <si>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</si>
  <si>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</si>
  <si>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</si>
  <si>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</si>
  <si>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</si>
  <si>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</si>
  <si>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</si>
  <si>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</si>
  <si>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</si>
  <si>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</si>
  <si>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</si>
  <si>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</si>
  <si>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</si>
  <si>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</si>
  <si>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</si>
  <si>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</si>
  <si>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</si>
  <si>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</si>
  <si>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</si>
  <si>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</si>
  <si>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</si>
  <si>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</si>
  <si>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</si>
  <si>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</si>
  <si>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</si>
  <si>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</si>
  <si>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</si>
  <si>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</si>
  <si>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</si>
  <si>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</si>
  <si>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</si>
  <si>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</si>
  <si>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</si>
  <si>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</si>
  <si>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</si>
  <si>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</si>
  <si>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</si>
  <si>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</si>
  <si>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</si>
  <si>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</si>
  <si>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</si>
  <si>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</si>
  <si>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</si>
  <si>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</si>
  <si>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</si>
  <si>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</si>
  <si>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</si>
  <si>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</si>
  <si>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</si>
  <si>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</si>
  <si>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</si>
  <si>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</si>
  <si>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</si>
  <si>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</si>
  <si>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</si>
  <si>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</si>
  <si>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</si>
  <si>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</si>
  <si>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</si>
  <si>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</si>
  <si>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</si>
  <si>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</si>
  <si>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</si>
  <si>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</si>
  <si>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</si>
  <si>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</si>
  <si>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</si>
  <si>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</si>
  <si>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</si>
  <si>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</si>
  <si>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</si>
  <si>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</si>
  <si>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</si>
  <si>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</si>
  <si>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</si>
  <si>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</si>
  <si>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</si>
  <si>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</si>
  <si>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</si>
  <si>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</si>
  <si>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</si>
  <si>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</si>
  <si>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</si>
  <si>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</si>
  <si>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</si>
  <si>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</si>
  <si>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</si>
  <si>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</si>
  <si>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</si>
  <si>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</si>
  <si>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</si>
  <si>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</si>
  <si>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</si>
  <si>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</si>
  <si>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</si>
  <si>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</si>
  <si>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</si>
  <si>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</si>
  <si>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</si>
  <si>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</si>
  <si>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</si>
  <si>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</si>
  <si>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</si>
  <si>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</si>
  <si>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</si>
  <si>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</si>
  <si>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</si>
  <si>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</si>
  <si>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</si>
  <si>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</si>
  <si>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</si>
  <si>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</si>
  <si>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</si>
  <si>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</si>
  <si>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</si>
  <si>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</si>
  <si>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</si>
  <si>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</si>
  <si>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</si>
  <si>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</si>
  <si>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</si>
  <si>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</si>
  <si>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</si>
  <si>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</si>
  <si>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</si>
  <si>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</si>
  <si>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</si>
  <si>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</si>
  <si>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</si>
  <si>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</si>
  <si>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</si>
  <si>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</si>
  <si>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</si>
  <si>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</si>
  <si>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</si>
  <si>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</si>
  <si>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</si>
  <si>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</si>
  <si>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</si>
  <si>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</si>
  <si>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</si>
  <si>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</si>
  <si>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</si>
  <si>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</si>
  <si>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</si>
  <si>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</si>
  <si>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</si>
  <si>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</si>
  <si>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</si>
  <si>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</si>
  <si>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</si>
  <si>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</si>
  <si>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</si>
  <si>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</si>
  <si>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</si>
  <si>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</si>
  <si>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</si>
  <si>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</si>
  <si>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</si>
  <si>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</si>
  <si>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</si>
  <si>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</si>
  <si>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</si>
  <si>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</si>
  <si>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</si>
  <si>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</si>
  <si>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</si>
  <si>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</si>
  <si>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</si>
  <si>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</si>
  <si>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</si>
  <si>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</si>
  <si>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</si>
  <si>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</si>
  <si>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</si>
  <si>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</si>
  <si>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</si>
  <si>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</si>
  <si>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</si>
  <si>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</si>
  <si>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</si>
  <si>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</si>
  <si>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</si>
  <si>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</si>
  <si>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</si>
  <si>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</si>
  <si>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</si>
  <si>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</si>
  <si>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</si>
  <si>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</si>
  <si>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</si>
  <si>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</si>
  <si>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</si>
  <si>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</si>
  <si>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</si>
  <si>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</si>
  <si>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</si>
  <si>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</si>
  <si>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</si>
  <si>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</si>
  <si>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</si>
  <si>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</si>
  <si>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</si>
  <si>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</si>
  <si>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</si>
  <si>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</si>
  <si>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</si>
  <si>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</si>
  <si>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</si>
  <si>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</si>
  <si>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</si>
  <si>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</si>
  <si>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</si>
  <si>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</si>
  <si>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</si>
  <si>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</si>
  <si>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</si>
  <si>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</si>
  <si>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</si>
  <si>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</si>
  <si>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</si>
  <si>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</si>
  <si>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</si>
  <si>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</si>
  <si>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</si>
  <si>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</si>
  <si>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</si>
  <si>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</si>
  <si>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</si>
  <si>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</si>
  <si>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</si>
  <si>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</si>
  <si>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</si>
  <si>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</si>
  <si>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</si>
  <si>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</si>
  <si>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</si>
  <si>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</si>
  <si>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</si>
  <si>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</si>
  <si>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</si>
  <si>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</si>
  <si>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</si>
  <si>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</si>
  <si>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</si>
  <si>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</si>
  <si>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</si>
  <si>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</si>
  <si>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</si>
  <si>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</si>
  <si>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</si>
  <si>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</si>
  <si>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</si>
  <si>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</si>
  <si>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</si>
  <si>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</si>
  <si>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</si>
  <si>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</si>
  <si>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</si>
  <si>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</si>
  <si>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</si>
  <si>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</si>
  <si>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</si>
  <si>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</si>
  <si>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</si>
  <si>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</si>
  <si>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</si>
  <si>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</si>
  <si>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</si>
  <si>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</si>
  <si>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</si>
  <si>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</si>
  <si>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</si>
  <si>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</si>
  <si>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</si>
  <si>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</si>
  <si>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</si>
  <si>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</si>
  <si>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</si>
  <si>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</si>
  <si>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</si>
  <si>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</si>
  <si>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</si>
  <si>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</si>
  <si>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</si>
  <si>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</si>
  <si>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</si>
  <si>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</si>
  <si>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</si>
  <si>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</si>
  <si>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</si>
  <si>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</si>
  <si>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</si>
  <si>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</si>
  <si>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</si>
  <si>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</si>
  <si>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</si>
  <si>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</si>
  <si>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</si>
  <si>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</si>
  <si>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</si>
  <si>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</si>
  <si>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</si>
  <si>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</si>
  <si>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</si>
  <si>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</si>
  <si>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</si>
  <si>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</si>
  <si>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</si>
  <si>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</si>
  <si>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</si>
  <si>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</si>
  <si>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</si>
  <si>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</si>
  <si>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</si>
  <si>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</si>
  <si>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</si>
  <si>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</si>
  <si>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</si>
  <si>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</si>
  <si>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</si>
  <si>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</si>
  <si>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</si>
  <si>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</si>
  <si>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</si>
  <si>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</si>
  <si>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</si>
  <si>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</si>
  <si>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</si>
  <si>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</si>
  <si>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</si>
  <si>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</si>
  <si>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</si>
  <si>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</si>
  <si>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</si>
  <si>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</si>
  <si>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</si>
  <si>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</si>
  <si>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</si>
  <si>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</si>
  <si>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</si>
  <si>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</si>
  <si>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</si>
  <si>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</si>
  <si>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</si>
  <si>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</si>
  <si>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</si>
  <si>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</si>
  <si>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</si>
  <si>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</si>
  <si>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</si>
  <si>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</si>
  <si>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</si>
  <si>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</si>
  <si>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</si>
  <si>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</si>
  <si>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</si>
  <si>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</si>
  <si>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</si>
  <si>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</si>
  <si>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</si>
  <si>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</si>
  <si>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</si>
  <si>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</si>
  <si>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</si>
  <si>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</si>
  <si>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</si>
  <si>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</si>
  <si>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</si>
  <si>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</si>
  <si>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</si>
  <si>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</si>
  <si>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</si>
  <si>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</si>
  <si>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</si>
  <si>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</si>
  <si>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</si>
  <si>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</si>
  <si>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</si>
  <si>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</si>
  <si>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</si>
  <si>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</si>
  <si>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</si>
  <si>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</si>
  <si>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</si>
  <si>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</si>
  <si>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</si>
  <si>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</si>
  <si>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</si>
  <si>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</si>
  <si>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</si>
  <si>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</si>
  <si>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</si>
  <si>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</si>
  <si>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</si>
  <si>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</si>
  <si>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</si>
  <si>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</si>
  <si>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</si>
  <si>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</si>
  <si>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</si>
  <si>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</si>
  <si>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</si>
  <si>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</si>
  <si>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</si>
  <si>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</si>
  <si>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</si>
  <si>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</si>
  <si>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</si>
  <si>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</si>
  <si>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</si>
  <si>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</si>
  <si>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</si>
  <si>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</si>
  <si>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</si>
  <si>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</si>
  <si>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</si>
  <si>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</si>
  <si>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</si>
  <si>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</si>
  <si>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</si>
  <si>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</si>
  <si>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</si>
  <si>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</si>
  <si>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</si>
  <si>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</si>
  <si>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</si>
  <si>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</si>
  <si>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</si>
  <si>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</si>
  <si>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</si>
  <si>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</si>
  <si>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</si>
  <si>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</si>
  <si>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</si>
  <si>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</si>
  <si>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</si>
  <si>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</si>
  <si>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</si>
  <si>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</si>
  <si>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</si>
  <si>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</si>
  <si>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</si>
  <si>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</si>
  <si>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</si>
  <si>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</si>
  <si>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</si>
  <si>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</si>
  <si>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</si>
  <si>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</si>
  <si>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</si>
  <si>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</si>
  <si>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</si>
  <si>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</si>
  <si>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</si>
  <si>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</si>
  <si>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</si>
  <si>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</si>
  <si>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</si>
  <si>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</si>
  <si>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</si>
  <si>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</si>
  <si>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</si>
  <si>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</si>
  <si>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</si>
  <si>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</si>
  <si>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</si>
  <si>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</si>
  <si>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</si>
  <si>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</si>
  <si>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</si>
  <si>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</si>
  <si>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</si>
  <si>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</si>
  <si>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</si>
  <si>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</si>
  <si>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</si>
  <si>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</si>
  <si>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</si>
  <si>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</si>
  <si>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</si>
  <si>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</si>
  <si>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</si>
  <si>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</si>
  <si>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</si>
  <si>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</si>
  <si>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</si>
  <si>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</si>
  <si>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</si>
  <si>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</si>
  <si>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</si>
  <si>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</si>
  <si>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</si>
  <si>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</si>
  <si>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</si>
  <si>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</si>
  <si>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</si>
  <si>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</si>
  <si>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</si>
  <si>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</si>
  <si>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</si>
  <si>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</si>
  <si>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</si>
  <si>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</si>
  <si>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</si>
  <si>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</si>
  <si>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</si>
  <si>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</si>
  <si>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</si>
  <si>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</si>
  <si>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</si>
  <si>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</si>
  <si>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</si>
  <si>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</si>
  <si>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</si>
  <si>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</si>
  <si>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</si>
  <si>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</si>
  <si>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</si>
  <si>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</si>
  <si>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</si>
  <si>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</si>
  <si>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</si>
  <si>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</si>
  <si>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</si>
  <si>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</si>
  <si>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</si>
  <si>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</si>
  <si>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</si>
  <si>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</si>
  <si>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</si>
  <si>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</si>
  <si>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</si>
  <si>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</si>
  <si>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</si>
  <si>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</si>
  <si>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</si>
  <si>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</si>
  <si>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</si>
  <si>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</si>
  <si>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</si>
  <si>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</si>
  <si>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</si>
  <si>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</si>
  <si>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</si>
  <si>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</si>
  <si>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</si>
  <si>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</si>
  <si>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</si>
  <si>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</si>
  <si>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</si>
  <si>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</si>
  <si>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</si>
  <si>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</si>
  <si>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</si>
  <si>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</si>
  <si>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</si>
  <si>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</si>
  <si>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</si>
  <si>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</si>
  <si>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</si>
  <si>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</si>
  <si>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</si>
  <si>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</si>
  <si>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</si>
  <si>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</si>
  <si>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</si>
  <si>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</si>
  <si>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</si>
  <si>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</si>
  <si>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</si>
  <si>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</si>
  <si>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</si>
  <si>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</si>
  <si>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</si>
  <si>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</si>
  <si>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</si>
  <si>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</si>
  <si>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</si>
  <si>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</si>
  <si>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</si>
  <si>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</si>
  <si>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</si>
  <si>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</si>
  <si>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</si>
  <si>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</si>
  <si>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</si>
  <si>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</si>
  <si>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</si>
  <si>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</si>
  <si>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</si>
  <si>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</si>
  <si>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</si>
  <si>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</si>
  <si>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</si>
  <si>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</si>
  <si>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</si>
  <si>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</si>
  <si>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</si>
  <si>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</si>
  <si>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</si>
  <si>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</si>
  <si>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</si>
  <si>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</si>
  <si>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</si>
  <si>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</si>
  <si>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</si>
  <si>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</si>
  <si>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</si>
  <si>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</si>
  <si>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</si>
  <si>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</si>
  <si>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</si>
  <si>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</si>
  <si>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</si>
  <si>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</si>
  <si>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</si>
  <si>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</si>
  <si>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</si>
  <si>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</si>
  <si>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</si>
  <si>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</si>
  <si>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</si>
  <si>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</si>
  <si>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</si>
  <si>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</si>
  <si>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</si>
  <si>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</si>
  <si>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</si>
  <si>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</si>
  <si>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</si>
  <si>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</si>
  <si>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</si>
  <si>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</si>
  <si>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</si>
  <si>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</si>
  <si>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</si>
  <si>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</si>
  <si>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</si>
  <si>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</si>
  <si>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</si>
  <si>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</si>
  <si>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</si>
  <si>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</si>
  <si>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</si>
  <si>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</si>
  <si>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</si>
  <si>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</si>
  <si>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</si>
  <si>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</si>
  <si>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</si>
  <si>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</si>
  <si>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</si>
  <si>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</si>
  <si>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</si>
  <si>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</si>
  <si>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</si>
  <si>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</si>
  <si>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</si>
  <si>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</si>
  <si>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</si>
  <si>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</si>
  <si>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</si>
  <si>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</si>
  <si>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</si>
  <si>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</si>
  <si>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</si>
  <si>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</si>
  <si>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</si>
  <si>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</si>
  <si>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</si>
  <si>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</si>
  <si>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</si>
  <si>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</si>
  <si>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</si>
  <si>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</si>
  <si>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</si>
  <si>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</si>
  <si>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</si>
  <si>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</si>
  <si>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</si>
  <si>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</si>
  <si>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</si>
  <si>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</si>
  <si>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</si>
  <si>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</si>
  <si>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</si>
  <si>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</si>
  <si>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</si>
  <si>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</si>
  <si>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</si>
  <si>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</si>
  <si>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</si>
  <si>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</si>
  <si>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</si>
  <si>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</si>
  <si>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</si>
  <si>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</si>
  <si>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</si>
  <si>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</si>
  <si>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</si>
  <si>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</si>
  <si>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</si>
  <si>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</si>
  <si>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</si>
  <si>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</si>
  <si>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</si>
  <si>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</si>
  <si>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</si>
  <si>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</si>
  <si>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</si>
  <si>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</si>
  <si>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</si>
  <si>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</si>
  <si>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</si>
  <si>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</si>
  <si>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</si>
  <si>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</si>
  <si>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</si>
  <si>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</si>
  <si>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</si>
  <si>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</si>
  <si>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</si>
  <si>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</si>
  <si>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</si>
  <si>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</si>
  <si>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</si>
  <si>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</si>
  <si>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</si>
  <si>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</si>
  <si>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</si>
  <si>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</si>
  <si>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</si>
  <si>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</si>
  <si>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</si>
  <si>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</si>
  <si>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</si>
  <si>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</si>
  <si>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</si>
  <si>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</si>
  <si>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</si>
  <si>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</si>
  <si>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</si>
  <si>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</si>
  <si>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</si>
  <si>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</si>
  <si>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</si>
  <si>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</si>
  <si>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</si>
  <si>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</si>
  <si>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</si>
  <si>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</si>
  <si>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</si>
  <si>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</si>
  <si>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</si>
  <si>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</si>
  <si>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</si>
  <si>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</si>
  <si>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</si>
  <si>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</si>
  <si>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</si>
  <si>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</si>
  <si>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</si>
  <si>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</si>
  <si>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</si>
  <si>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</si>
  <si>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</si>
  <si>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</si>
  <si>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</si>
  <si>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</si>
  <si>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</si>
  <si>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</si>
  <si>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</si>
  <si>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</si>
  <si>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</si>
  <si>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</si>
  <si>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</si>
  <si>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</si>
  <si>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</si>
  <si>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</si>
  <si>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</si>
  <si>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</si>
  <si>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</si>
  <si>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</si>
  <si>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</si>
  <si>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</si>
  <si>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</si>
  <si>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</si>
  <si>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</si>
  <si>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</si>
  <si>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</si>
  <si>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</si>
  <si>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</si>
  <si>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</si>
  <si>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</si>
  <si>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</si>
  <si>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</si>
  <si>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</si>
  <si>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</si>
  <si>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</si>
  <si>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</si>
  <si>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</si>
  <si>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</si>
  <si>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</si>
  <si>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</si>
  <si>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</si>
  <si>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</si>
  <si>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</si>
  <si>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</si>
  <si>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</si>
  <si>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</si>
  <si>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</si>
  <si>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</si>
  <si>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</si>
  <si>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</si>
  <si>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</si>
  <si>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</si>
  <si>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</si>
  <si>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</si>
  <si>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</si>
  <si>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</si>
  <si>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</si>
  <si>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</si>
  <si>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</si>
  <si>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</si>
  <si>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</si>
  <si>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</si>
  <si>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</si>
  <si>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</si>
  <si>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</si>
  <si>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</si>
  <si>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</si>
  <si>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</si>
  <si>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</si>
  <si>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</si>
  <si>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</si>
  <si>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</si>
  <si>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</si>
  <si>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</si>
  <si>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</si>
  <si>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</si>
  <si>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</si>
  <si>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</si>
  <si>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</si>
  <si>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</si>
  <si>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</si>
  <si>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</si>
  <si>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</si>
  <si>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</si>
  <si>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</si>
  <si>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</si>
  <si>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</si>
  <si>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</si>
  <si>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</si>
  <si>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</si>
  <si>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</si>
  <si>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</si>
  <si>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</si>
  <si>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</si>
  <si>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</si>
  <si>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</si>
  <si>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</si>
  <si>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</si>
  <si>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</si>
  <si>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</si>
  <si>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</si>
  <si>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</si>
  <si>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</si>
  <si>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</si>
  <si>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</si>
  <si>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</si>
  <si>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</si>
  <si>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</si>
  <si>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</si>
  <si>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</si>
  <si>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</si>
  <si>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</si>
  <si>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</si>
  <si>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</si>
  <si>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</si>
  <si>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</si>
  <si>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</si>
  <si>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</si>
  <si>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</si>
  <si>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</si>
  <si>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</si>
  <si>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</si>
  <si>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</si>
  <si>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</si>
  <si>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</si>
  <si>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</si>
  <si>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</si>
  <si>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</si>
  <si>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</si>
  <si>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</si>
  <si>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</si>
  <si>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</si>
  <si>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</si>
  <si>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</si>
  <si>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</si>
  <si>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</si>
  <si>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</si>
  <si>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</si>
  <si>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</si>
  <si>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</si>
  <si>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</si>
  <si>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</si>
  <si>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</si>
  <si>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</si>
  <si>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</si>
  <si>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</si>
  <si>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</si>
  <si>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</si>
  <si>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</si>
  <si>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</si>
  <si>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</si>
  <si>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</si>
  <si>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</si>
  <si>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</si>
  <si>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</si>
  <si>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</si>
  <si>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</si>
  <si>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</si>
  <si>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</si>
  <si>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</si>
  <si>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</si>
  <si>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</si>
  <si>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</si>
  <si>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</si>
  <si>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</si>
  <si>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</si>
  <si>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</si>
  <si>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</si>
  <si>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</si>
  <si>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</si>
  <si>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</si>
  <si>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</si>
  <si>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</si>
  <si>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</si>
  <si>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</si>
  <si>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</si>
  <si>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</si>
  <si>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</si>
  <si>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</si>
  <si>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</si>
  <si>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</si>
  <si>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</si>
  <si>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</si>
  <si>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</si>
  <si>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</si>
  <si>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</si>
  <si>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</si>
  <si>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</si>
  <si>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</si>
  <si>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</si>
  <si>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</si>
  <si>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</si>
  <si>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</si>
  <si>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</si>
  <si>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</si>
  <si>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</si>
  <si>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</si>
  <si>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</si>
  <si>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</si>
  <si>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</si>
  <si>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</si>
  <si>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</si>
  <si>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</si>
  <si>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</si>
  <si>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</si>
  <si>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</si>
  <si>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</si>
  <si>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</si>
  <si>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</si>
  <si>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</si>
  <si>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</si>
  <si>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</si>
  <si>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</si>
  <si>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</si>
  <si>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</si>
  <si>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</si>
  <si>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</si>
  <si>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</si>
  <si>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</si>
  <si>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</si>
  <si>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</si>
  <si>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</si>
  <si>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</si>
  <si>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</si>
  <si>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</si>
  <si>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</si>
  <si>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</si>
  <si>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</si>
  <si>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</si>
  <si>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</si>
  <si>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</si>
  <si>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</si>
  <si>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</si>
  <si>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</si>
  <si>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</si>
  <si>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</si>
  <si>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</si>
  <si>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</si>
  <si>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</si>
  <si>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</si>
  <si>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</si>
  <si>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</si>
  <si>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</si>
  <si>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</si>
  <si>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</si>
  <si>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</si>
  <si>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</si>
  <si>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</si>
  <si>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</si>
  <si>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</si>
  <si>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</si>
  <si>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</si>
  <si>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</si>
  <si>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</si>
  <si>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</si>
  <si>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</si>
  <si>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</si>
  <si>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</si>
  <si>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</si>
  <si>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</si>
  <si>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</si>
  <si>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</si>
  <si>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</si>
  <si>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</si>
  <si>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</si>
  <si>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</si>
  <si>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</si>
  <si>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</si>
  <si>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</si>
  <si>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</si>
  <si>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</si>
  <si>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</si>
  <si>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</si>
  <si>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</si>
  <si>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</si>
  <si>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</si>
  <si>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</si>
  <si>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</si>
  <si>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</si>
  <si>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</si>
  <si>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</si>
  <si>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</si>
  <si>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</si>
  <si>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</si>
  <si>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</si>
  <si>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</si>
  <si>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</si>
  <si>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</si>
  <si>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</si>
  <si>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</si>
  <si>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</si>
  <si>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</si>
  <si>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</si>
  <si>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</si>
  <si>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</si>
  <si>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</si>
  <si>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</si>
  <si>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</si>
  <si>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</si>
  <si>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</si>
  <si>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</si>
  <si>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</si>
  <si>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</si>
  <si>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</si>
  <si>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</si>
  <si>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</si>
  <si>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</si>
  <si>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</si>
  <si>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</si>
  <si>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</si>
  <si>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</si>
  <si>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</si>
  <si>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</si>
  <si>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</si>
  <si>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</si>
  <si>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</si>
  <si>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</si>
  <si>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</si>
  <si>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</si>
  <si>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</si>
  <si>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</si>
  <si>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</si>
  <si>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</si>
  <si>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</si>
  <si>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</si>
  <si>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</si>
  <si>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</si>
  <si>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</si>
  <si>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</si>
  <si>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</si>
  <si>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</si>
  <si>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</si>
  <si>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</si>
  <si>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</si>
  <si>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</si>
  <si>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</si>
  <si>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</si>
  <si>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</si>
  <si>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</si>
  <si>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</si>
  <si>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</si>
  <si>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</si>
  <si>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</si>
  <si>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</si>
  <si>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</si>
  <si>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</si>
  <si>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</si>
  <si>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</si>
  <si>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</si>
  <si>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</si>
  <si>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</si>
  <si>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</si>
  <si>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</si>
  <si>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</si>
  <si>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</si>
  <si>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</si>
  <si>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</si>
  <si>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</si>
  <si>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</si>
  <si>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</si>
  <si>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</si>
  <si>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</si>
  <si>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</si>
  <si>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</si>
  <si>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</si>
  <si>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</si>
  <si>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</si>
  <si>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</si>
  <si>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</si>
  <si>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</si>
  <si>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</si>
  <si>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</si>
  <si>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</si>
  <si>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</si>
  <si>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</si>
  <si>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</si>
  <si>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</si>
  <si>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</si>
  <si>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</si>
  <si>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</si>
  <si>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</si>
  <si>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</si>
  <si>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</si>
  <si>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</si>
  <si>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</si>
  <si>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</si>
  <si>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</si>
  <si>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</si>
  <si>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</si>
  <si>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</si>
  <si>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</si>
  <si>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</si>
  <si>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</si>
  <si>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</si>
  <si>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</si>
  <si>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</si>
  <si>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</si>
  <si>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</si>
  <si>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</si>
  <si>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</si>
  <si>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</si>
  <si>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</si>
  <si>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</si>
  <si>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</si>
  <si>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</si>
  <si>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</si>
  <si>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</si>
  <si>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</si>
  <si>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</si>
  <si>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</si>
  <si>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</si>
  <si>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</si>
  <si>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</si>
  <si>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</si>
  <si>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</si>
  <si>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</si>
  <si>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</si>
  <si>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</si>
  <si>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</si>
  <si>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</si>
  <si>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</si>
  <si>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</si>
  <si>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</si>
  <si>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</si>
  <si>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</si>
  <si>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</si>
  <si>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</si>
  <si>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</si>
  <si>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</si>
  <si>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</si>
  <si>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</si>
  <si>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</si>
  <si>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</si>
  <si>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</si>
  <si>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</si>
  <si>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</si>
  <si>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</si>
  <si>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</si>
  <si>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</si>
  <si>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</si>
  <si>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</si>
  <si>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</si>
  <si>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</si>
  <si>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</si>
  <si>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</si>
  <si>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</si>
  <si>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</si>
  <si>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</si>
  <si>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</si>
  <si>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</si>
  <si>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</si>
  <si>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</si>
  <si>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</si>
  <si>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</si>
  <si>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</si>
  <si>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</si>
  <si>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</si>
  <si>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</si>
  <si>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</si>
  <si>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</si>
  <si>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</si>
  <si>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</si>
  <si>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</si>
  <si>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</si>
  <si>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</si>
  <si>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</si>
  <si>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</si>
  <si>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</si>
  <si>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</si>
  <si>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</si>
  <si>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</si>
  <si>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</si>
  <si>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</si>
  <si>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</si>
  <si>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</si>
  <si>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</si>
  <si>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</si>
  <si>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</si>
  <si>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</si>
  <si>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</si>
  <si>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</si>
  <si>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</si>
  <si>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</si>
  <si>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</si>
  <si>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</si>
  <si>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</si>
  <si>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</si>
  <si>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</si>
  <si>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</si>
  <si>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</si>
  <si>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</si>
  <si>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</si>
  <si>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</si>
  <si>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</si>
  <si>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</si>
  <si>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</si>
  <si>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</si>
  <si>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</si>
  <si>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</si>
  <si>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</si>
  <si>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</si>
  <si>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</si>
  <si>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</si>
  <si>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</si>
  <si>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</si>
  <si>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</si>
  <si>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</si>
  <si>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</si>
  <si>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</si>
  <si>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</si>
  <si>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</si>
  <si>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</si>
  <si>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</si>
  <si>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</si>
  <si>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</si>
  <si>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</si>
  <si>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</si>
  <si>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</si>
  <si>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</si>
  <si>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</si>
  <si>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</si>
  <si>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</si>
  <si>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</si>
  <si>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</si>
  <si>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</si>
  <si>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</si>
  <si>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</si>
  <si>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</si>
  <si>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</si>
  <si>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</si>
  <si>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</si>
  <si>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</si>
  <si>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</si>
  <si>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</si>
  <si>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</si>
  <si>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</si>
  <si>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</si>
  <si>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</si>
  <si>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</si>
  <si>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</si>
  <si>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</si>
  <si>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</si>
  <si>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</si>
  <si>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</si>
  <si>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</si>
  <si>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</si>
  <si>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</si>
  <si>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</si>
  <si>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</si>
  <si>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</si>
  <si>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</si>
  <si>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</si>
  <si>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</si>
  <si>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</si>
  <si>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</si>
  <si>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</si>
  <si>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</si>
  <si>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</si>
  <si>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</si>
  <si>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</si>
  <si>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</si>
  <si>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</si>
  <si>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</si>
  <si>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</si>
  <si>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</si>
  <si>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</si>
  <si>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</si>
  <si>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</si>
  <si>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</si>
  <si>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</si>
  <si>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</si>
  <si>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</si>
  <si>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</si>
  <si>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</si>
  <si>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</si>
  <si>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</si>
  <si>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</si>
  <si>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</si>
  <si>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</si>
  <si>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</si>
  <si>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</si>
  <si>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</si>
  <si>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</si>
  <si>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</si>
  <si>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</si>
  <si>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</si>
  <si>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</si>
  <si>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</si>
  <si>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</si>
  <si>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</si>
  <si>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</si>
  <si>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</si>
  <si>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</si>
  <si>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</si>
  <si>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</si>
  <si>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</si>
  <si>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</si>
  <si>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</si>
  <si>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</si>
  <si>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</si>
  <si>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</si>
  <si>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</si>
  <si>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</si>
  <si>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</si>
  <si>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</si>
  <si>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</si>
  <si>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</si>
  <si>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</si>
  <si>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</si>
  <si>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</si>
  <si>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</si>
  <si>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</si>
  <si>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</si>
  <si>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</si>
  <si>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</si>
  <si>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</si>
  <si>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</si>
  <si>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</si>
  <si>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</si>
  <si>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</si>
  <si>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</si>
  <si>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</si>
  <si>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</si>
  <si>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</si>
  <si>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</si>
  <si>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</si>
  <si>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</si>
  <si>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</si>
  <si>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</si>
  <si>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</si>
  <si>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</si>
  <si>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</si>
  <si>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</si>
  <si>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</si>
  <si>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</si>
  <si>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</si>
  <si>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</si>
  <si>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</si>
  <si>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</si>
  <si>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</si>
  <si>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</si>
  <si>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</si>
  <si>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</si>
  <si>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</si>
  <si>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</si>
  <si>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</si>
  <si>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</si>
  <si>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</si>
  <si>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</si>
  <si>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</si>
  <si>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</si>
  <si>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</si>
  <si>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</si>
  <si>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</si>
  <si>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</si>
  <si>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</si>
  <si>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</si>
  <si>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</si>
  <si>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</si>
  <si>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</si>
  <si>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</si>
  <si>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</si>
  <si>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</si>
  <si>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</si>
  <si>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</si>
  <si>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</si>
  <si>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</si>
  <si>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</si>
  <si>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</si>
  <si>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</si>
  <si>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</si>
  <si>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</si>
  <si>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</si>
  <si>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</si>
  <si>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</si>
  <si>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</si>
  <si>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</si>
  <si>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</si>
  <si>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</si>
  <si>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</si>
  <si>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</si>
  <si>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</si>
  <si>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</si>
  <si>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</si>
  <si>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</si>
  <si>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</si>
  <si>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</si>
  <si>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</si>
  <si>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</si>
  <si>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</si>
  <si>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</si>
  <si>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</si>
  <si>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</si>
  <si>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</si>
  <si>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</si>
  <si>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</si>
  <si>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</si>
  <si>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</si>
  <si>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</si>
  <si>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</si>
  <si>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</si>
  <si>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</si>
  <si>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</si>
  <si>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</si>
  <si>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</si>
  <si>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</si>
  <si>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</si>
  <si>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</si>
  <si>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</si>
  <si>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</si>
  <si>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</si>
  <si>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</si>
  <si>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</si>
  <si>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</si>
  <si>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</si>
  <si>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</si>
  <si>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</si>
  <si>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</si>
  <si>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</si>
  <si>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</si>
  <si>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</si>
  <si>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</si>
  <si>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</si>
  <si>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</si>
  <si>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</si>
  <si>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</si>
  <si>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</si>
  <si>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</si>
  <si>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</si>
  <si>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</si>
  <si>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</si>
  <si>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</si>
  <si>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</si>
  <si>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</si>
  <si>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</si>
  <si>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</si>
  <si>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</si>
  <si>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</si>
  <si>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</si>
  <si>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</si>
  <si>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</si>
  <si>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</si>
  <si>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</si>
  <si>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</si>
  <si>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</si>
  <si>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</si>
  <si>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</si>
  <si>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</si>
  <si>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</si>
  <si>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</si>
  <si>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</si>
  <si>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</si>
  <si>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</si>
  <si>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</si>
  <si>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</si>
  <si>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</si>
  <si>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</si>
  <si>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</si>
  <si>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</si>
  <si>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</si>
  <si>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</si>
  <si>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</si>
  <si>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</si>
  <si>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</si>
  <si>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</si>
  <si>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</si>
  <si>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</si>
  <si>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</si>
  <si>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</si>
  <si>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</si>
  <si>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</si>
  <si>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</si>
  <si>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</si>
  <si>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</si>
  <si>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</si>
  <si>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</si>
  <si>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</si>
  <si>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</si>
  <si>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</si>
  <si>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</si>
  <si>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</si>
  <si>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</si>
  <si>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</si>
  <si>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</si>
  <si>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</si>
  <si>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</si>
  <si>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</si>
  <si>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</si>
  <si>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</si>
  <si>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</si>
  <si>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</si>
  <si>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</si>
  <si>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</si>
  <si>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</si>
  <si>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</si>
  <si>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</si>
  <si>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</si>
  <si>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</si>
  <si>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</si>
  <si>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</si>
  <si>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</si>
  <si>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</si>
  <si>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</si>
  <si>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</si>
  <si>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</si>
  <si>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</si>
  <si>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</si>
  <si>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</si>
  <si>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</si>
  <si>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</si>
  <si>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</si>
  <si>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</si>
  <si>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</si>
  <si>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</si>
  <si>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</si>
  <si>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</si>
  <si>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</si>
  <si>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</si>
  <si>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</si>
  <si>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</si>
  <si>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</si>
  <si>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</si>
  <si>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</si>
  <si>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</si>
  <si>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</si>
  <si>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</si>
  <si>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</si>
  <si>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</si>
  <si>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</si>
  <si>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</si>
  <si>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</si>
  <si>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</si>
  <si>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</si>
  <si>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</si>
  <si>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</si>
  <si>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</si>
  <si>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</si>
  <si>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</si>
  <si>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</si>
  <si>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</si>
  <si>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</si>
  <si>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</si>
  <si>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</si>
  <si>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</si>
  <si>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</si>
  <si>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</si>
  <si>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</si>
  <si>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</si>
  <si>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</si>
  <si>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</si>
  <si>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</si>
  <si>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</si>
  <si>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</si>
  <si>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</si>
  <si>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</si>
  <si>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</si>
  <si>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</si>
  <si>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</si>
  <si>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</si>
  <si>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</si>
  <si>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</si>
  <si>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</si>
  <si>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</si>
  <si>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</si>
  <si>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</si>
  <si>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</si>
  <si>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</si>
  <si>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</si>
  <si>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</si>
  <si>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</si>
  <si>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</si>
  <si>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</si>
  <si>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</si>
  <si>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</si>
  <si>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</si>
  <si>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</si>
  <si>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</si>
  <si>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</si>
  <si>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</si>
  <si>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</si>
  <si>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</si>
  <si>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</si>
  <si>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</si>
  <si>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</si>
  <si>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</si>
  <si>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</si>
  <si>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</si>
  <si>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</si>
  <si>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</si>
  <si>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</si>
  <si>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</si>
  <si>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</si>
  <si>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</si>
  <si>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</si>
  <si>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</si>
  <si>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</si>
  <si>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</si>
  <si>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</si>
  <si>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</si>
  <si>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</si>
  <si>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</si>
  <si>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</si>
  <si>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</si>
  <si>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</si>
  <si>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</si>
  <si>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</si>
  <si>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</si>
  <si>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</si>
  <si>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</si>
  <si>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</si>
  <si>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</si>
  <si>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</si>
  <si>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</si>
  <si>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</si>
  <si>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</si>
  <si>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</si>
  <si>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</si>
  <si>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</si>
  <si>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</si>
  <si>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</si>
  <si>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</si>
  <si>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</si>
  <si>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</si>
  <si>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</si>
  <si>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</si>
  <si>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</si>
  <si>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</si>
  <si>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</si>
  <si>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</si>
  <si>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</si>
  <si>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</si>
  <si>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</si>
  <si>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</si>
  <si>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</si>
  <si>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</si>
  <si>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</si>
  <si>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</si>
  <si>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</si>
  <si>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</si>
  <si>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</si>
  <si>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</si>
  <si>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</si>
  <si>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</si>
  <si>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</si>
  <si>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</si>
  <si>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</si>
  <si>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</si>
  <si>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</si>
  <si>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</si>
  <si>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</si>
  <si>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</si>
  <si>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</si>
  <si>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</si>
  <si>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</si>
  <si>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</si>
  <si>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</si>
  <si>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</si>
  <si>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</si>
  <si>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</si>
  <si>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</si>
  <si>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</si>
  <si>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</si>
  <si>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</si>
  <si>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</si>
  <si>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</si>
  <si>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</si>
  <si>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</si>
  <si>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</si>
  <si>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</si>
  <si>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</si>
  <si>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</si>
  <si>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</si>
  <si>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</si>
  <si>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</si>
  <si>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</si>
  <si>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</si>
  <si>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</si>
  <si>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</si>
  <si>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</si>
  <si>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</si>
  <si>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</si>
  <si>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</si>
  <si>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</si>
  <si>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</si>
  <si>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</si>
  <si>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</si>
  <si>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</si>
  <si>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</si>
  <si>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</si>
  <si>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</si>
  <si>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</si>
  <si>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</si>
  <si>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</si>
  <si>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</si>
  <si>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</si>
  <si>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</si>
  <si>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</si>
  <si>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</si>
  <si>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</si>
  <si>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</si>
  <si>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</si>
  <si>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</si>
  <si>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</si>
  <si>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</si>
  <si>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</si>
  <si>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</si>
  <si>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</si>
  <si>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</si>
  <si>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</si>
  <si>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</si>
  <si>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</si>
  <si>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</si>
  <si>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</si>
  <si>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</si>
  <si>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</si>
  <si>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</si>
  <si>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</si>
  <si>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</si>
  <si>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</si>
  <si>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</si>
  <si>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</si>
  <si>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</si>
  <si>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</si>
  <si>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</si>
  <si>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</si>
  <si>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</si>
  <si>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</si>
  <si>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</si>
  <si>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</si>
  <si>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</si>
  <si>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</si>
  <si>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</si>
  <si>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</si>
  <si>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</si>
  <si>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</si>
  <si>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</si>
  <si>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</si>
  <si>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</si>
  <si>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</si>
  <si>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</si>
  <si>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</si>
  <si>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</si>
  <si>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</si>
  <si>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</si>
  <si>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</si>
  <si>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</si>
  <si>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</si>
  <si>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</si>
  <si>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</si>
  <si>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</si>
  <si>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</si>
  <si>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</si>
  <si>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</si>
  <si>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</si>
  <si>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</si>
  <si>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</si>
  <si>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</si>
  <si>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</si>
  <si>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</si>
  <si>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</si>
  <si>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</si>
  <si>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</si>
  <si>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</si>
  <si>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</si>
  <si>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</si>
  <si>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</si>
  <si>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</si>
  <si>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</si>
  <si>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</si>
  <si>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</si>
  <si>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</si>
  <si>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</si>
  <si>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</si>
  <si>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</si>
  <si>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</si>
  <si>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</si>
  <si>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</si>
  <si>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</si>
  <si>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</si>
  <si>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</si>
  <si>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</si>
  <si>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</si>
  <si>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</si>
  <si>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</si>
  <si>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</si>
  <si>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</si>
  <si>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</si>
  <si>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</si>
  <si>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</si>
  <si>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</si>
  <si>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</si>
  <si>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</si>
  <si>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</si>
  <si>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</si>
  <si>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</si>
  <si>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</si>
  <si>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</si>
  <si>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</si>
  <si>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</si>
  <si>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</si>
  <si>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</si>
  <si>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</si>
  <si>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</si>
  <si>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</si>
  <si>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</si>
  <si>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</si>
  <si>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</si>
  <si>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</si>
  <si>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</si>
  <si>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</si>
  <si>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</si>
  <si>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</si>
  <si>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</si>
  <si>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</si>
  <si>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</si>
  <si>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</si>
  <si>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</si>
  <si>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</si>
  <si>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</si>
  <si>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</si>
  <si>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</si>
  <si>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</si>
  <si>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</si>
  <si>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</si>
  <si>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</si>
  <si>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</si>
  <si>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</si>
  <si>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</si>
  <si>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</si>
  <si>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</si>
  <si>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</si>
  <si>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</si>
  <si>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</si>
  <si>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</si>
  <si>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</si>
  <si>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</si>
  <si>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</si>
  <si>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</si>
  <si>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</si>
  <si>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</si>
  <si>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</si>
  <si>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</si>
  <si>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</si>
  <si>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</si>
  <si>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</si>
  <si>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</si>
  <si>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</si>
  <si>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</si>
  <si>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</si>
  <si>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</si>
  <si>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</si>
  <si>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</si>
  <si>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</si>
  <si>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</si>
  <si>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</si>
  <si>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</si>
  <si>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</si>
  <si>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</si>
  <si>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</si>
  <si>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</si>
  <si>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</si>
  <si>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</si>
  <si>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</si>
  <si>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</si>
  <si>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</si>
  <si>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</si>
  <si>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</si>
  <si>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</si>
  <si>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</si>
  <si>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</si>
  <si>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</si>
  <si>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</si>
  <si>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</si>
  <si>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</si>
  <si>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</si>
  <si>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</si>
  <si>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</si>
  <si>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</si>
  <si>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</si>
  <si>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</si>
  <si>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</si>
  <si>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</si>
  <si>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</si>
  <si>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</si>
  <si>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</si>
  <si>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</si>
  <si>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</si>
  <si>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</si>
  <si>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</si>
  <si>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</si>
  <si>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</si>
  <si>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</si>
  <si>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</si>
  <si>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</si>
  <si>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</si>
  <si>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</si>
  <si>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</si>
  <si>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</si>
  <si>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</si>
  <si>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</si>
  <si>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</si>
  <si>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</si>
  <si>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</si>
  <si>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</si>
  <si>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</si>
  <si>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</si>
  <si>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</si>
  <si>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</si>
  <si>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</si>
  <si>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</si>
  <si>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</si>
  <si>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</si>
  <si>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</si>
  <si>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</si>
  <si>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</si>
  <si>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</si>
  <si>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</si>
  <si>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</si>
  <si>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</si>
  <si>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</si>
  <si>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</si>
  <si>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</si>
  <si>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</si>
  <si>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</si>
  <si>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</si>
  <si>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</si>
  <si>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</si>
  <si>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</si>
  <si>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</si>
  <si>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</si>
  <si>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</si>
  <si>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</si>
  <si>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</si>
  <si>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</si>
  <si>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</si>
  <si>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</si>
  <si>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</si>
  <si>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</si>
  <si>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</si>
  <si>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</si>
  <si>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</si>
  <si>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</si>
  <si>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</si>
  <si>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</si>
  <si>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</si>
  <si>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</si>
  <si>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</si>
  <si>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</si>
  <si>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</si>
  <si>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</si>
  <si>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</si>
  <si>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</si>
  <si>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</si>
  <si>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</si>
  <si>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</si>
  <si>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</si>
  <si>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</si>
  <si>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</si>
  <si>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</si>
  <si>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</si>
  <si>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</si>
  <si>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</si>
  <si>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</si>
  <si>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</si>
  <si>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</si>
  <si>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</si>
  <si>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</si>
  <si>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</si>
  <si>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</si>
  <si>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</si>
  <si>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</si>
  <si>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</si>
  <si>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</si>
  <si>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</si>
  <si>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</si>
  <si>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</si>
  <si>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</si>
  <si>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</si>
  <si>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</si>
  <si>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</si>
  <si>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</si>
  <si>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</si>
  <si>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</si>
  <si>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</si>
  <si>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</si>
  <si>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</si>
  <si>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</si>
  <si>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</si>
  <si>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</si>
  <si>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</si>
  <si>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</si>
  <si>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</si>
  <si>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</si>
  <si>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</si>
  <si>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</si>
  <si>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</si>
  <si>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</si>
  <si>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</si>
  <si>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</si>
  <si>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</si>
  <si>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</si>
  <si>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</si>
  <si>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</si>
  <si>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</si>
  <si>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</si>
  <si>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</si>
  <si>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</si>
  <si>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</si>
  <si>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</si>
  <si>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</si>
  <si>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</si>
  <si>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</si>
  <si>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</si>
  <si>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</si>
  <si>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</si>
  <si>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</si>
  <si>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</si>
  <si>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</si>
  <si>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</si>
  <si>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</si>
  <si>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</si>
  <si>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</si>
  <si>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</si>
  <si>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</si>
  <si>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</si>
  <si>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</si>
  <si>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</si>
  <si>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</si>
  <si>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</si>
  <si>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</si>
  <si>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</si>
  <si>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</si>
  <si>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</si>
  <si>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</si>
  <si>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</si>
  <si>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</si>
  <si>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</si>
  <si>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</si>
  <si>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</si>
  <si>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</si>
  <si>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</si>
  <si>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</si>
  <si>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</si>
  <si>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</si>
  <si>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</si>
  <si>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</si>
  <si>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</si>
  <si>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</si>
  <si>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</si>
  <si>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</si>
  <si>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</si>
  <si>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</si>
  <si>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</si>
  <si>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</si>
  <si>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</si>
  <si>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</si>
  <si>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</si>
  <si>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</si>
  <si>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</si>
  <si>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</si>
  <si>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</si>
  <si>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</si>
  <si>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</si>
  <si>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</si>
  <si>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</si>
  <si>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</si>
  <si>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</si>
  <si>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</si>
  <si>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</si>
  <si>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</si>
  <si>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</si>
  <si>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</si>
  <si>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</si>
  <si>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</si>
  <si>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</si>
  <si>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</si>
  <si>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</si>
  <si>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</si>
  <si>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</si>
  <si>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</si>
  <si>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</si>
  <si>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</si>
  <si>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</si>
  <si>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</si>
  <si>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</si>
  <si>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</si>
  <si>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</si>
  <si>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</si>
  <si>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</si>
  <si>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</si>
  <si>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</si>
  <si>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</si>
  <si>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</si>
  <si>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</si>
  <si>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</si>
  <si>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</si>
  <si>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</si>
  <si>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</si>
  <si>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</si>
  <si>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</si>
  <si>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</si>
  <si>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</si>
  <si>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</si>
  <si>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</si>
  <si>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</si>
  <si>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</si>
  <si>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</si>
  <si>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</si>
  <si>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</si>
  <si>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</si>
  <si>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</si>
  <si>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</si>
  <si>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</si>
  <si>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</si>
  <si>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</si>
  <si>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</si>
  <si>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</si>
  <si>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</si>
  <si>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</si>
  <si>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</si>
  <si>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</si>
  <si>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</si>
  <si>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</si>
  <si>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</si>
  <si>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</si>
  <si>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</si>
  <si>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</si>
  <si>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</si>
  <si>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</si>
  <si>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</si>
  <si>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</si>
  <si>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</si>
  <si>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</si>
  <si>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</si>
  <si>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</si>
  <si>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</si>
  <si>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</si>
  <si>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</si>
  <si>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</si>
  <si>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</si>
  <si>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</si>
  <si>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</si>
  <si>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</si>
  <si>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</si>
  <si>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</si>
  <si>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</si>
  <si>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</si>
  <si>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</si>
  <si>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</si>
  <si>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</si>
  <si>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</si>
  <si>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</si>
  <si>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</si>
  <si>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</si>
  <si>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</si>
  <si>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</si>
  <si>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</si>
  <si>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</si>
  <si>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</si>
  <si>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</si>
  <si>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</si>
  <si>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</si>
  <si>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</si>
  <si>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</si>
  <si>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</si>
  <si>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</si>
  <si>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</si>
  <si>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</si>
  <si>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</si>
  <si>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</si>
  <si>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</si>
  <si>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</si>
  <si>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</si>
  <si>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</si>
  <si>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</si>
  <si>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</si>
  <si>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</si>
  <si>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</si>
  <si>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</si>
  <si>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</si>
  <si>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</si>
  <si>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</si>
  <si>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</si>
  <si>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</si>
  <si>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</si>
  <si>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</si>
  <si>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</si>
  <si>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</si>
  <si>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</si>
  <si>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</si>
  <si>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</si>
  <si>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</si>
  <si>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</si>
  <si>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</si>
  <si>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</si>
  <si>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</si>
  <si>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</si>
  <si>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</si>
  <si>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</si>
  <si>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</si>
  <si>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</si>
  <si>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</si>
  <si>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</si>
  <si>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</si>
  <si>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</si>
  <si>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</si>
  <si>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</si>
  <si>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</si>
  <si>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</si>
  <si>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</si>
  <si>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</si>
  <si>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</si>
  <si>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</si>
  <si>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</si>
  <si>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</si>
  <si>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</si>
  <si>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</si>
  <si>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</si>
  <si>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</si>
  <si>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</si>
  <si>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</si>
  <si>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</si>
  <si>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</si>
  <si>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</si>
  <si>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</si>
  <si>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</si>
  <si>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</si>
  <si>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</si>
  <si>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</si>
  <si>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</si>
  <si>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</si>
  <si>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</si>
  <si>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</si>
  <si>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</si>
  <si>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</si>
  <si>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</si>
  <si>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</si>
  <si>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</si>
  <si>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</si>
  <si>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</si>
  <si>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</si>
  <si>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</si>
  <si>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</si>
  <si>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</si>
  <si>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</si>
  <si>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</si>
  <si>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</si>
  <si>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</si>
  <si>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</si>
  <si>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</si>
  <si>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</si>
  <si>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</si>
  <si>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</si>
  <si>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</si>
  <si>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</si>
  <si>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</si>
  <si>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</si>
  <si>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</si>
  <si>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</si>
  <si>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</si>
  <si>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</si>
  <si>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</si>
  <si>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</si>
  <si>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</si>
  <si>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</si>
  <si>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</si>
  <si>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</si>
  <si>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</si>
  <si>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</si>
  <si>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</si>
  <si>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</si>
  <si>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</si>
  <si>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</si>
  <si>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</si>
  <si>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</si>
  <si>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</si>
  <si>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</si>
  <si>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</si>
  <si>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</si>
  <si>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</si>
  <si>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</si>
  <si>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</si>
  <si>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</si>
  <si>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</si>
  <si>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</si>
  <si>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</si>
  <si>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</si>
  <si>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</si>
  <si>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</si>
  <si>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</si>
  <si>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</si>
  <si>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</si>
  <si>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</si>
  <si>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</si>
  <si>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</si>
  <si>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</si>
  <si>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</si>
  <si>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</si>
  <si>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</si>
  <si>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</si>
  <si>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</si>
  <si>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</si>
  <si>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</si>
  <si>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</si>
  <si>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</si>
  <si>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</si>
  <si>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</si>
  <si>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</si>
  <si>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</si>
  <si>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</si>
  <si>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</si>
  <si>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</si>
  <si>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</si>
  <si>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</si>
  <si>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</si>
  <si>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</si>
  <si>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</si>
  <si>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</si>
  <si>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</si>
  <si>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</si>
  <si>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</si>
  <si>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</si>
  <si>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</si>
  <si>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</si>
  <si>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</si>
  <si>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</si>
  <si>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</si>
  <si>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</si>
  <si>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</si>
  <si>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</si>
  <si>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</si>
  <si>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</si>
  <si>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</si>
  <si>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</si>
  <si>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</si>
  <si>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</si>
  <si>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</si>
  <si>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</si>
  <si>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</si>
  <si>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</si>
  <si>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</si>
  <si>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</si>
  <si>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</si>
  <si>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</si>
  <si>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</si>
  <si>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</si>
  <si>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</si>
  <si>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</si>
  <si>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</si>
  <si>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</si>
  <si>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</si>
  <si>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</si>
  <si>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</si>
  <si>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</si>
  <si>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</si>
  <si>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</si>
  <si>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</si>
  <si>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</si>
  <si>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</si>
  <si>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</si>
  <si>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</si>
  <si>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</si>
  <si>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</si>
  <si>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</si>
  <si>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</si>
  <si>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</si>
  <si>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</si>
  <si>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</si>
  <si>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</si>
  <si>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</si>
  <si>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</si>
  <si>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</si>
  <si>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</si>
  <si>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</si>
  <si>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</si>
  <si>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</si>
  <si>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</si>
  <si>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</si>
  <si>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</si>
  <si>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</si>
  <si>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</si>
  <si>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</si>
  <si>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</si>
  <si>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</si>
  <si>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</si>
  <si>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</si>
  <si>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</si>
  <si>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</si>
  <si>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</si>
  <si>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</si>
  <si>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</si>
  <si>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</si>
  <si>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</si>
  <si>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</si>
  <si>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</si>
  <si>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</si>
  <si>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</si>
  <si>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</si>
  <si>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</si>
  <si>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</si>
  <si>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</si>
  <si>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</si>
  <si>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</si>
  <si>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</si>
  <si>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</si>
  <si>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</si>
  <si>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</si>
  <si>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</si>
  <si>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</si>
  <si>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</si>
  <si>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</si>
  <si>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</si>
  <si>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</si>
  <si>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</si>
  <si>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</si>
  <si>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</si>
  <si>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</si>
  <si>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</si>
  <si>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</si>
  <si>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</si>
  <si>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</si>
  <si>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</si>
  <si>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</si>
  <si>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</si>
  <si>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</si>
  <si>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</si>
  <si>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</si>
  <si>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</si>
  <si>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</si>
  <si>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</si>
  <si>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</si>
  <si>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</si>
  <si>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</si>
  <si>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</si>
  <si>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</si>
  <si>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</si>
  <si>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</si>
  <si>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</si>
  <si>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</si>
  <si>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</si>
  <si>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</si>
  <si>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</si>
  <si>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</si>
  <si>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</si>
  <si>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</si>
  <si>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</si>
  <si>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</si>
  <si>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</si>
  <si>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</si>
  <si>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</si>
  <si>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</si>
  <si>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</si>
  <si>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</si>
  <si>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</si>
  <si>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</si>
  <si>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</si>
  <si>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</si>
  <si>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</si>
  <si>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</si>
  <si>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</si>
  <si>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</si>
  <si>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</si>
  <si>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</si>
  <si>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</si>
  <si>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</si>
  <si>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</si>
  <si>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</si>
  <si>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</si>
  <si>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</si>
  <si>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</si>
  <si>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</si>
  <si>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</si>
  <si>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</si>
  <si>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</si>
  <si>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</si>
  <si>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</si>
  <si>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</si>
  <si>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</si>
  <si>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</si>
  <si>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</si>
  <si>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</si>
  <si>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</si>
  <si>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</si>
  <si>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</si>
  <si>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</si>
  <si>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</si>
  <si>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</si>
  <si>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</si>
  <si>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</si>
  <si>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</si>
  <si>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</si>
  <si>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</si>
  <si>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</si>
  <si>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</si>
  <si>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</si>
  <si>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</si>
  <si>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</si>
  <si>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</si>
  <si>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</si>
  <si>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</si>
  <si>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</si>
  <si>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</si>
  <si>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</si>
  <si>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</si>
  <si>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</si>
  <si>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</si>
  <si>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</si>
  <si>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</si>
  <si>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</si>
  <si>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</si>
  <si>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</si>
  <si>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</si>
  <si>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</si>
  <si>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</si>
  <si>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</si>
  <si>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</si>
  <si>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</si>
  <si>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</si>
  <si>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</si>
  <si>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</si>
  <si>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</si>
  <si>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</si>
  <si>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</si>
  <si>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</si>
  <si>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</si>
  <si>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</si>
  <si>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</si>
  <si>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</si>
  <si>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</si>
  <si>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</si>
  <si>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</si>
  <si>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</si>
  <si>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</si>
  <si>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</si>
  <si>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</si>
  <si>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</si>
  <si>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</si>
  <si>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</si>
  <si>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</si>
  <si>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</si>
  <si>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</si>
  <si>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</si>
  <si>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</si>
  <si>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</si>
  <si>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</si>
  <si>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</si>
  <si>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</si>
  <si>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</si>
  <si>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</si>
  <si>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</si>
  <si>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</si>
  <si>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</si>
  <si>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</si>
  <si>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</si>
  <si>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</si>
  <si>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</si>
  <si>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</si>
  <si>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</si>
  <si>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</si>
  <si>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</si>
  <si>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</si>
  <si>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</si>
  <si>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</si>
  <si>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</si>
  <si>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</si>
  <si>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</si>
  <si>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</si>
  <si>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</si>
  <si>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</si>
  <si>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</si>
  <si>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</si>
  <si>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</si>
  <si>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</si>
  <si>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</si>
  <si>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</si>
  <si>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</si>
  <si>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</si>
  <si>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</si>
  <si>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</si>
  <si>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</si>
  <si>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</si>
  <si>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</si>
  <si>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</si>
  <si>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</si>
  <si>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</si>
  <si>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</si>
  <si>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</si>
  <si>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</si>
  <si>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</si>
  <si>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</si>
  <si>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</si>
  <si>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</si>
  <si>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</si>
  <si>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</si>
  <si>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</si>
  <si>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</si>
  <si>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</si>
  <si>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</si>
  <si>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</si>
  <si>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</si>
  <si>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</si>
  <si>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</si>
  <si>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</si>
  <si>
    <t>Last updated on: 2022-02-15, PTS 101033 Ascending Tide, via chat /script LibSets.DebugGetAllData()</t>
  </si>
  <si>
    <t>Todo: Check wayshrines of dungeon and crafting sets and dump ingame WS data + update tab ESO dumped wayshrine info</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</si>
  <si>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</si>
  <si>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</si>
  <si>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</si>
  <si>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</si>
  <si>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</si>
  <si>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</si>
  <si>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</si>
  <si>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</si>
  <si>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</si>
  <si>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</si>
  <si>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</si>
  <si>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</si>
  <si>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</si>
  <si>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</si>
  <si>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</si>
  <si>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</si>
  <si>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</si>
  <si>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</si>
  <si>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</si>
  <si>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</si>
  <si>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von Tal\'Deic</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</si>
  <si>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</si>
  <si>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</si>
  <si>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</si>
  <si>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</si>
  <si>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</si>
  <si>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</si>
  <si>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</si>
  <si>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</si>
  <si>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</si>
  <si>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</si>
  <si>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</si>
  <si>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Alik\'r-Wüste</t>
  </si>
  <si>
    <t>Die Alik\'r-Wüste</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</si>
  <si>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</si>
  <si>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</si>
  <si>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</si>
  <si>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</si>
  <si>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</si>
  <si>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</si>
  <si>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</si>
  <si>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</si>
  <si>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</si>
  <si>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</si>
  <si>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</si>
  <si>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</si>
  <si>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</si>
  <si>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</si>
  <si>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</si>
  <si>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</si>
  <si>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</si>
  <si>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</si>
  <si>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</si>
  <si>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</si>
  <si>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</si>
  <si>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</si>
  <si>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</si>
  <si>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</si>
  <si>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</si>
  <si>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</si>
  <si>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</si>
  <si>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</si>
  <si>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</si>
  <si>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</si>
  <si>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</si>
  <si>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</si>
  <si>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</si>
  <si>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</si>
  <si>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</si>
  <si>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</si>
  <si>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</si>
  <si>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</si>
  <si>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</si>
  <si>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</si>
  <si>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</si>
  <si>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</si>
  <si>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</si>
  <si>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</si>
  <si>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</si>
  <si>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Dra\'bul</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</si>
  <si>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</si>
  <si>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</si>
  <si>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</si>
  <si>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</si>
  <si>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</si>
  <si>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</si>
  <si>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</si>
  <si>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</si>
  <si>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</si>
  <si>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</si>
  <si>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</si>
  <si>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</si>
  <si>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</si>
  <si>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</si>
  <si>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</si>
  <si>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</si>
  <si>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</si>
  <si>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</si>
  <si>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</si>
  <si>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</si>
  <si>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</si>
  <si>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</si>
  <si>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</si>
  <si>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</si>
  <si>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</si>
  <si>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</si>
  <si>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</si>
  <si>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</si>
  <si>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</si>
  <si>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</si>
  <si>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</si>
  <si>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</si>
  <si>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</si>
  <si>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</si>
  <si>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</si>
  <si>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</si>
  <si>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Stros M\'Kai</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</si>
  <si>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</si>
  <si>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</si>
  <si>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</si>
  <si>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</si>
  <si>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</si>
  <si>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</si>
  <si>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</si>
  <si>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</si>
  <si>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</si>
  <si>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</si>
  <si>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</si>
  <si>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</si>
  <si>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</si>
  <si>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</si>
  <si>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</si>
  <si>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</si>
  <si>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</si>
  <si>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</si>
  <si>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</si>
  <si>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</si>
  <si>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</si>
  <si>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</si>
  <si>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</si>
  <si>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</si>
  <si>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</si>
  <si>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Knurr\'kha</t>
  </si>
  <si>
    <t>Der Wegschrein von S\'ren-ja</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</si>
  <si>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</si>
  <si>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</si>
  <si>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</si>
  <si>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</si>
  <si>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</si>
  <si>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</si>
  <si>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</si>
  <si>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</si>
  <si>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</si>
  <si>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</si>
  <si>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</si>
  <si>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</si>
  <si>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</si>
  <si>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</si>
  <si>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</si>
  <si>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</si>
  <si>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</si>
  <si>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</si>
  <si>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</si>
  <si>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</si>
  <si>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</si>
  <si>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</si>
  <si>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</si>
  <si>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</si>
  <si>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</si>
  <si>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</si>
  <si>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</si>
  <si>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</si>
  <si>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</si>
  <si>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</si>
  <si>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</si>
  <si>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</si>
  <si>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</si>
  <si>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</si>
  <si>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</si>
  <si>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</si>
  <si>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</si>
  <si>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</si>
  <si>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</si>
  <si>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</si>
  <si>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</si>
  <si>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</si>
  <si>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</si>
  <si>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</si>
  <si>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</si>
  <si>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</si>
  <si>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</si>
  <si>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</si>
  <si>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</si>
  <si>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</si>
  <si>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</si>
  <si>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</si>
  <si>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</si>
  <si>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</si>
  <si>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</si>
  <si>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</si>
  <si>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</si>
  <si>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</si>
  <si>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</si>
  <si>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</si>
  <si>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</si>
  <si>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</si>
  <si>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</si>
  <si>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</si>
  <si>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</si>
  <si>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</si>
  <si>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</si>
  <si>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</si>
  <si>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</si>
  <si>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</si>
  <si>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</si>
  <si>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</si>
  <si>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</si>
  <si>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</si>
  <si>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</si>
  <si>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</si>
  <si>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</si>
  <si>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</si>
  <si>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</si>
  <si>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Ald\'ruhn</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</si>
  <si>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</si>
  <si>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</si>
  <si>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</si>
  <si>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</si>
  <si>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</si>
  <si>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</si>
  <si>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</si>
  <si>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</si>
  <si>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</si>
  <si>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</si>
  <si>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</si>
  <si>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</si>
  <si>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</si>
  <si>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</si>
  <si>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</si>
  <si>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</si>
  <si>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</si>
  <si>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</si>
  <si>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</si>
  <si>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</si>
  <si>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</si>
  <si>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Kapitän Margaux\' Heim</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</si>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</sst>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2" fillId="8" borderId="0" xfId="5" applyNumberFormat="1"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17" fillId="0" borderId="0" xfId="0" applyFont="1" applyFill="1"/>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61"/>
  <sheetViews>
    <sheetView tabSelected="1" zoomScale="70" zoomScaleNormal="70" workbookViewId="0">
      <pane xSplit="7" ySplit="2" topLeftCell="H3" activePane="bottomRight" state="frozen"/>
      <selection pane="topRight" activeCell="H1" sqref="H1"/>
      <selection pane="bottomLeft" activeCell="A3" sqref="A3"/>
      <selection pane="bottomRight" activeCell="B4" sqref="B4"/>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customWidth="1"/>
    <col min="17" max="17" width="26.140625" bestFit="1" customWidth="1"/>
    <col min="18" max="18" width="18.7109375" style="66"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5" customWidth="1"/>
    <col min="25" max="25" width="19.85546875" style="3" customWidth="1"/>
    <col min="26" max="26" width="19.42578125" customWidth="1"/>
    <col min="27" max="27" width="88.28515625" style="33" bestFit="1"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6"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101" t="s">
        <v>2831</v>
      </c>
      <c r="B1" s="101"/>
      <c r="C1" s="101"/>
      <c r="D1" s="62" t="s">
        <v>2830</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4"/>
      <c r="AY1" s="62"/>
      <c r="AZ1" s="62"/>
      <c r="BA1" s="62"/>
      <c r="BB1" s="62"/>
      <c r="BC1" s="63"/>
    </row>
    <row r="2" spans="1:55" s="1" customFormat="1" ht="120" customHeight="1" x14ac:dyDescent="0.25">
      <c r="A2" s="5" t="s">
        <v>83</v>
      </c>
      <c r="B2" s="1" t="s">
        <v>81</v>
      </c>
      <c r="C2" s="1" t="s">
        <v>82</v>
      </c>
      <c r="D2" s="3" t="s">
        <v>1445</v>
      </c>
      <c r="E2" s="1" t="s">
        <v>1342</v>
      </c>
      <c r="F2" s="1" t="s">
        <v>1345</v>
      </c>
      <c r="G2" s="3" t="s">
        <v>1423</v>
      </c>
      <c r="H2" s="11" t="s">
        <v>1384</v>
      </c>
      <c r="I2" s="11" t="s">
        <v>1808</v>
      </c>
      <c r="J2" s="11" t="s">
        <v>1383</v>
      </c>
      <c r="K2" s="11" t="s">
        <v>1447</v>
      </c>
      <c r="L2" s="11" t="s">
        <v>1381</v>
      </c>
      <c r="M2" s="11" t="s">
        <v>1382</v>
      </c>
      <c r="N2" s="11" t="s">
        <v>1380</v>
      </c>
      <c r="O2" s="65" t="s">
        <v>1807</v>
      </c>
      <c r="P2" s="13" t="s">
        <v>1335</v>
      </c>
      <c r="Q2" s="23" t="s">
        <v>1385</v>
      </c>
      <c r="R2" s="65" t="s">
        <v>1802</v>
      </c>
      <c r="S2" s="22" t="s">
        <v>1424</v>
      </c>
      <c r="T2" s="3" t="s">
        <v>75</v>
      </c>
      <c r="U2" s="32" t="s">
        <v>1533</v>
      </c>
      <c r="V2" s="13" t="s">
        <v>1521</v>
      </c>
      <c r="W2" s="13" t="s">
        <v>1522</v>
      </c>
      <c r="X2" s="65" t="s">
        <v>2736</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5" t="s">
        <v>2680</v>
      </c>
      <c r="AY2" s="20" t="s">
        <v>1338</v>
      </c>
      <c r="AZ2" s="20" t="s">
        <v>1339</v>
      </c>
      <c r="BA2" s="20" t="s">
        <v>1340</v>
      </c>
      <c r="BB2" s="20"/>
      <c r="BC2" s="20" t="s">
        <v>1341</v>
      </c>
    </row>
    <row r="3" spans="1:55" x14ac:dyDescent="0.25">
      <c r="A3" s="12">
        <v>19</v>
      </c>
      <c r="B3" t="s">
        <v>731</v>
      </c>
      <c r="C3" t="s">
        <v>732</v>
      </c>
      <c r="D3" s="3">
        <f t="shared" ref="D3:D66" si="0">A3</f>
        <v>19</v>
      </c>
      <c r="G3" s="8" t="s">
        <v>1482</v>
      </c>
      <c r="I3" t="s">
        <v>91</v>
      </c>
      <c r="J3" t="s">
        <v>91</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96"/>
      <c r="Y3" s="3" t="str">
        <f>IF(G3&lt;&gt;"LIBSETS_SETTYPE_BATTLEGROUND",IF(G3&lt;&gt;"LIBSETS_SETTYPE_SPECIAL",IF(X3&lt;&gt;"",X3,IF(Z3&lt;&gt;"",VLOOKUP(Z3,'ESO zone constants'!$D$3:$H$4953,5,FALSE),"")),""),"")</f>
        <v/>
      </c>
      <c r="Z3" t="str">
        <f>IF(AND(O3&lt;&gt;"",NOT(ISERROR(O3))),"",IF(AND(L3&lt;&gt;"",L3&gt;0,NOT(ISERROR(L3))),VLOOKUP(L3,'ESO dumped WayshrineInfo'!$K$3:$N$9999,4,FALSE),""))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WayshrineInfo'!$K$3:$N$9999,4,FALSE),""))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7" t="s">
        <v>2678</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733</v>
      </c>
      <c r="C4" t="s">
        <v>734</v>
      </c>
      <c r="D4" s="3">
        <f t="shared" si="0"/>
        <v>20</v>
      </c>
      <c r="G4" s="8" t="s">
        <v>1485</v>
      </c>
      <c r="I4" t="s">
        <v>91</v>
      </c>
      <c r="J4" t="s">
        <v>91</v>
      </c>
      <c r="K4">
        <v>-1</v>
      </c>
      <c r="L4">
        <v>-1</v>
      </c>
      <c r="M4">
        <v>-1</v>
      </c>
      <c r="N4">
        <v>0</v>
      </c>
      <c r="O4" s="66" t="s">
        <v>111</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96"/>
      <c r="Y4" s="3" t="str">
        <f>IF(G4&lt;&gt;"LIBSETS_SETTYPE_BATTLEGROUND",IF(G4&lt;&gt;"LIBSETS_SETTYPE_SPECIAL",IF(X4&lt;&gt;"",X4,IF(Z4&lt;&gt;"",VLOOKUP(Z4,'ESO zone constants'!$D$3:$H$4953,5,FALSE),"")),""),"")</f>
        <v/>
      </c>
      <c r="Z4" t="str">
        <f>IF(AND(O4&lt;&gt;"",NOT(ISERROR(O4))),"",IF(AND(L4&lt;&gt;"",L4&gt;0,NOT(ISERROR(L4))),VLOOKUP(L4,'ESO dumped WayshrineInfo'!$K$3:$N$9999,4,FALSE),""))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WayshrineInfo'!$K$3:$N$9999,4,FALSE),""))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7" t="s">
        <v>2678</v>
      </c>
      <c r="AY4" s="21" t="str">
        <f t="shared" ref="AY4:AY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 t="shared" ref="AZ4:AZ67" si="2">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 t="shared" ref="BA4:BA67" si="3">IF(F4&lt;&gt;"Not in the game (anymore)",IF(A4&lt;&gt;"",", setType="&amp;G4,"")&amp;IF(J4="true",", multiTrialSet=true",""),"")</f>
        <v>, setType=LIBSETS_SETTYPE_OVERLAND</v>
      </c>
      <c r="BB4" s="21" t="str">
        <f t="shared" ref="BB4:BB67" si="4">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 t="shared" ref="BC4:BC67" si="5">IF(F4&lt;&gt;"Not in the game (anymore)",IF(C4&lt;&gt;"",CONCATENATE(" --",C4," / ",B4,"   [",IF(Q4&lt;&gt;"",Q4,""),IF(Z4&lt;&gt;"",", "&amp;Z4,""),IF(AE4&lt;&gt;"",", "&amp;AE4,""),IF(AJ4&lt;&gt;"",", "&amp;AJ4,""),IF(AO4&lt;&gt;"",", "&amp;AO4,""),IF(AT4&lt;&gt;"",", "&amp;AT4,""),"]")),"")</f>
        <v xml:space="preserve"> --Witchman Armor / Hexenwerk   [The Rift]</v>
      </c>
    </row>
    <row r="5" spans="1:55" x14ac:dyDescent="0.25">
      <c r="A5" s="12">
        <v>21</v>
      </c>
      <c r="B5" t="s">
        <v>735</v>
      </c>
      <c r="C5" t="s">
        <v>736</v>
      </c>
      <c r="D5" s="3">
        <f t="shared" si="0"/>
        <v>21</v>
      </c>
      <c r="G5" s="8" t="s">
        <v>1485</v>
      </c>
      <c r="I5" t="s">
        <v>91</v>
      </c>
      <c r="J5" t="s">
        <v>91</v>
      </c>
      <c r="K5">
        <v>-1</v>
      </c>
      <c r="L5">
        <v>-1</v>
      </c>
      <c r="M5">
        <v>-1</v>
      </c>
      <c r="N5">
        <v>0</v>
      </c>
      <c r="O5" s="66" t="s">
        <v>110</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99"/>
      <c r="Y5" s="3" t="str">
        <f>IF(G5&lt;&gt;"LIBSETS_SETTYPE_BATTLEGROUND",IF(G5&lt;&gt;"LIBSETS_SETTYPE_SPECIAL",IF(X5&lt;&gt;"",X5,IF(Z5&lt;&gt;"",VLOOKUP(Z5,'ESO zone constants'!$D$3:$H$4953,5,FALSE),"")),""),"")</f>
        <v/>
      </c>
      <c r="Z5" t="str">
        <f>IF(AND(O5&lt;&gt;"",NOT(ISERROR(O5))),"",IF(AND(L5&lt;&gt;"",L5&gt;0,NOT(ISERROR(L5))),VLOOKUP(L5,'ESO dumped WayshrineInfo'!$K$3:$N$9999,4,FALSE),""))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WayshrineInfo'!$K$3:$N$9999,4,FALSE),""))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7" t="s">
        <v>2679</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x14ac:dyDescent="0.25">
      <c r="A6" s="12">
        <v>22</v>
      </c>
      <c r="B6" t="s">
        <v>737</v>
      </c>
      <c r="C6" t="s">
        <v>2557</v>
      </c>
      <c r="D6" s="3">
        <f t="shared" si="0"/>
        <v>22</v>
      </c>
      <c r="G6" s="8" t="s">
        <v>1485</v>
      </c>
      <c r="I6" t="s">
        <v>91</v>
      </c>
      <c r="J6" t="s">
        <v>91</v>
      </c>
      <c r="K6">
        <v>-1</v>
      </c>
      <c r="L6">
        <v>-1</v>
      </c>
      <c r="M6">
        <v>-1</v>
      </c>
      <c r="N6">
        <v>0</v>
      </c>
      <c r="O6" s="66" t="s">
        <v>104</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96"/>
      <c r="Y6" s="3" t="str">
        <f>IF(G6&lt;&gt;"LIBSETS_SETTYPE_BATTLEGROUND",IF(G6&lt;&gt;"LIBSETS_SETTYPE_SPECIAL",IF(X6&lt;&gt;"",X6,IF(Z6&lt;&gt;"",VLOOKUP(Z6,'ESO zone constants'!$D$3:$H$4953,5,FALSE),"")),""),"")</f>
        <v/>
      </c>
      <c r="Z6" t="str">
        <f>IF(AND(O6&lt;&gt;"",NOT(ISERROR(O6))),"",IF(AND(L6&lt;&gt;"",L6&gt;0,NOT(ISERROR(L6))),VLOOKUP(L6,'ESO dumped WayshrineInfo'!$K$3:$N$9999,4,FALSE),""))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WayshrineInfo'!$K$3:$N$9999,4,FALSE),""))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7" t="s">
        <v>2678</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x14ac:dyDescent="0.25">
      <c r="A7" s="12">
        <v>23</v>
      </c>
      <c r="B7" t="s">
        <v>738</v>
      </c>
      <c r="C7" t="s">
        <v>2558</v>
      </c>
      <c r="D7" s="3">
        <f t="shared" si="0"/>
        <v>23</v>
      </c>
      <c r="G7" s="8" t="s">
        <v>1477</v>
      </c>
      <c r="I7" t="s">
        <v>91</v>
      </c>
      <c r="J7" t="s">
        <v>91</v>
      </c>
      <c r="K7">
        <v>270</v>
      </c>
      <c r="L7">
        <v>270</v>
      </c>
      <c r="M7">
        <v>270</v>
      </c>
      <c r="N7">
        <v>0</v>
      </c>
      <c r="O7" s="66" t="s">
        <v>441</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96"/>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7" t="s">
        <v>2679</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x14ac:dyDescent="0.25">
      <c r="A8" s="12">
        <v>24</v>
      </c>
      <c r="B8" t="s">
        <v>739</v>
      </c>
      <c r="C8" t="s">
        <v>2559</v>
      </c>
      <c r="D8" s="3">
        <f t="shared" si="0"/>
        <v>24</v>
      </c>
      <c r="G8" s="8" t="s">
        <v>1477</v>
      </c>
      <c r="I8" t="s">
        <v>91</v>
      </c>
      <c r="J8" t="s">
        <v>91</v>
      </c>
      <c r="K8">
        <v>270</v>
      </c>
      <c r="L8">
        <v>270</v>
      </c>
      <c r="M8">
        <v>270</v>
      </c>
      <c r="N8">
        <v>0</v>
      </c>
      <c r="O8" s="66" t="s">
        <v>441</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96"/>
      <c r="Y8" s="3" t="str">
        <f>IF(G8&lt;&gt;"LIBSETS_SETTYPE_BATTLEGROUND",IF(G8&lt;&gt;"LIBSETS_SETTYPE_SPECIAL",IF(X8&lt;&gt;"",X8,IF(Z8&lt;&gt;"",VLOOKUP(Z8,'ESO zone constants'!$D$3:$H$4953,5,FALSE),"")),""),"")</f>
        <v/>
      </c>
      <c r="Z8" t="str">
        <f>IF(AND(O8&lt;&gt;"",NOT(ISERROR(O8))),"",IF(AND(L8&lt;&gt;"",L8&gt;0,NOT(ISERROR(L8))),VLOOKUP(L8,'ESO dumped WayshrineInfo'!$K$3:$N$9999,4,FALSE),""))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7" t="s">
        <v>2678</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x14ac:dyDescent="0.25">
      <c r="A9" s="12">
        <v>25</v>
      </c>
      <c r="B9" t="s">
        <v>740</v>
      </c>
      <c r="C9" t="s">
        <v>741</v>
      </c>
      <c r="D9" s="3">
        <f t="shared" si="0"/>
        <v>25</v>
      </c>
      <c r="G9" s="8" t="s">
        <v>1480</v>
      </c>
      <c r="I9" t="s">
        <v>91</v>
      </c>
      <c r="J9" t="s">
        <v>91</v>
      </c>
      <c r="K9">
        <v>-1</v>
      </c>
      <c r="L9">
        <v>-1</v>
      </c>
      <c r="M9">
        <v>-1</v>
      </c>
      <c r="N9">
        <v>0</v>
      </c>
      <c r="O9" s="66" t="s">
        <v>125</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2820</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96"/>
      <c r="Y9" s="3" t="str">
        <f>IF(G9&lt;&gt;"LIBSETS_SETTYPE_BATTLEGROUND",IF(G9&lt;&gt;"LIBSETS_SETTYPE_SPECIAL",IF(X9&lt;&gt;"",X9,IF(Z9&lt;&gt;"",VLOOKUP(Z9,'ESO zone constants'!$D$3:$H$4953,5,FALSE),"")),""),"")</f>
        <v/>
      </c>
      <c r="Z9" t="str">
        <f>IF(AND(O9&lt;&gt;"",NOT(ISERROR(O9))),"",IF(AND(L9&lt;&gt;"",L9&gt;0,NOT(ISERROR(L9))),VLOOKUP(L9,'ESO dumped WayshrineInfo'!$K$3:$N$9999,4,FALSE),""))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WayshrineInfo'!$K$3:$N$9999,4,FALSE),""))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87" t="s">
        <v>2678</v>
      </c>
      <c r="AY9" s="21" t="str">
        <f t="shared" si="1"/>
        <v>[25] = {wayshrines={-1,-1,-1,}, dlcId=DLC_BASE_GAME</v>
      </c>
      <c r="AZ9" s="21" t="str">
        <f t="shared" si="2"/>
        <v>, zoneIds={181}, veteran=false</v>
      </c>
      <c r="BA9" s="21" t="str">
        <f t="shared" si="3"/>
        <v>, setType=LIBSETS_SETTYPE_CYRODIIL</v>
      </c>
      <c r="BB9" s="21" t="str">
        <f t="shared" si="4"/>
        <v>, dropMechanic={LIBSETS_DROP_MECHANIC_CITY_CYRODIIL_CROPSFORD}},</v>
      </c>
      <c r="BC9" s="21" t="str">
        <f t="shared" si="5"/>
        <v xml:space="preserve"> --Desert Rose / Wüstenrose   [Cyrodiil]</v>
      </c>
    </row>
    <row r="10" spans="1:55" x14ac:dyDescent="0.25">
      <c r="A10" s="12">
        <v>26</v>
      </c>
      <c r="B10" t="s">
        <v>742</v>
      </c>
      <c r="C10" t="s">
        <v>2560</v>
      </c>
      <c r="D10" s="3">
        <f t="shared" si="0"/>
        <v>26</v>
      </c>
      <c r="G10" s="8" t="s">
        <v>1485</v>
      </c>
      <c r="I10" t="s">
        <v>91</v>
      </c>
      <c r="J10" t="s">
        <v>91</v>
      </c>
      <c r="K10">
        <v>-1</v>
      </c>
      <c r="L10">
        <v>-1</v>
      </c>
      <c r="M10">
        <v>-1</v>
      </c>
      <c r="N10">
        <v>0</v>
      </c>
      <c r="O10" s="66" t="s">
        <v>241</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96"/>
      <c r="Y10" s="3" t="str">
        <f>IF(G10&lt;&gt;"LIBSETS_SETTYPE_BATTLEGROUND",IF(G10&lt;&gt;"LIBSETS_SETTYPE_SPECIAL",IF(X10&lt;&gt;"",X10,IF(Z10&lt;&gt;"",VLOOKUP(Z10,'ESO zone constants'!$D$3:$H$4953,5,FALSE),"")),""),"")</f>
        <v/>
      </c>
      <c r="Z10" t="str">
        <f>IF(AND(O10&lt;&gt;"",NOT(ISERROR(O10))),"",IF(AND(L10&lt;&gt;"",L10&gt;0,NOT(ISERROR(L10))),VLOOKUP(L10,'ESO dumped WayshrineInfo'!$K$3:$N$9999,4,FALSE),""))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WayshrineInfo'!$K$3:$N$9999,4,FALSE),""))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7" t="s">
        <v>2678</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x14ac:dyDescent="0.25">
      <c r="A11" s="12">
        <v>27</v>
      </c>
      <c r="B11" t="s">
        <v>743</v>
      </c>
      <c r="C11" t="s">
        <v>2561</v>
      </c>
      <c r="D11" s="3">
        <f t="shared" si="0"/>
        <v>27</v>
      </c>
      <c r="E11" s="42"/>
      <c r="G11" s="8" t="s">
        <v>1485</v>
      </c>
      <c r="I11" t="s">
        <v>91</v>
      </c>
      <c r="J11" t="s">
        <v>91</v>
      </c>
      <c r="K11">
        <v>-1</v>
      </c>
      <c r="L11">
        <v>-1</v>
      </c>
      <c r="M11">
        <v>-1</v>
      </c>
      <c r="N11">
        <v>0</v>
      </c>
      <c r="O11" s="66" t="s">
        <v>110</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WayshrineInfo'!$K$3:$N$9999,4,FALSE),""))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7" t="s">
        <v>2678</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x14ac:dyDescent="0.25">
      <c r="A12" s="12">
        <v>28</v>
      </c>
      <c r="B12" t="s">
        <v>744</v>
      </c>
      <c r="C12" t="s">
        <v>745</v>
      </c>
      <c r="D12" s="3">
        <f t="shared" si="0"/>
        <v>28</v>
      </c>
      <c r="G12" s="8" t="s">
        <v>1482</v>
      </c>
      <c r="I12" t="s">
        <v>91</v>
      </c>
      <c r="J12" t="s">
        <v>91</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7" t="s">
        <v>2678</v>
      </c>
      <c r="AY12" s="21" t="str">
        <f t="shared" si="1"/>
        <v>[28] = {wayshrines={191,191,191,}, dlcId=DLC_BASE_GAME</v>
      </c>
      <c r="AZ12" s="21" t="str">
        <f t="shared" si="2"/>
        <v>, zoneIds={126,931}, veteran=false</v>
      </c>
      <c r="BA12" s="21" t="str">
        <f t="shared" si="3"/>
        <v>, setType=LIBSETS_SETTYPE_DUNGEON</v>
      </c>
      <c r="BB12" s="21" t="str">
        <f t="shared" si="4"/>
        <v>},</v>
      </c>
      <c r="BC12" s="21" t="str">
        <f t="shared" si="5"/>
        <v xml:space="preserve"> --Barkskin / Borkenhaut   [Elden Hollow I]</v>
      </c>
    </row>
    <row r="13" spans="1:55" x14ac:dyDescent="0.25">
      <c r="A13" s="12">
        <v>29</v>
      </c>
      <c r="B13" t="s">
        <v>746</v>
      </c>
      <c r="C13" t="s">
        <v>2562</v>
      </c>
      <c r="D13" s="3">
        <f t="shared" si="0"/>
        <v>29</v>
      </c>
      <c r="G13" s="8" t="s">
        <v>1482</v>
      </c>
      <c r="I13" t="s">
        <v>91</v>
      </c>
      <c r="J13" t="s">
        <v>91</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7" t="s">
        <v>2679</v>
      </c>
      <c r="AY13" s="21" t="str">
        <f t="shared" si="1"/>
        <v>[29] = {wayshrines={189,189,189,}, dlcId=DLC_BASE_GAME</v>
      </c>
      <c r="AZ13" s="21" t="str">
        <f t="shared" si="2"/>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x14ac:dyDescent="0.25">
      <c r="A14" s="12">
        <v>30</v>
      </c>
      <c r="B14" t="s">
        <v>747</v>
      </c>
      <c r="C14" t="s">
        <v>2563</v>
      </c>
      <c r="D14" s="3">
        <f t="shared" si="0"/>
        <v>30</v>
      </c>
      <c r="E14" s="42"/>
      <c r="F14"/>
      <c r="G14" s="8" t="s">
        <v>1485</v>
      </c>
      <c r="H14"/>
      <c r="I14" t="s">
        <v>91</v>
      </c>
      <c r="J14" t="s">
        <v>91</v>
      </c>
      <c r="K14">
        <v>-1</v>
      </c>
      <c r="L14">
        <v>-1</v>
      </c>
      <c r="M14">
        <v>-1</v>
      </c>
      <c r="N14">
        <v>0</v>
      </c>
      <c r="O14" s="66" t="s">
        <v>108</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WayshrineInfo'!$K$3:$N$9999,4,FALSE),""))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WayshrineInfo'!$K$3:$N$9999,4,FALSE),""))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7" t="s">
        <v>2678</v>
      </c>
      <c r="AY14" s="21" t="str">
        <f t="shared" si="1"/>
        <v>[30] = {wayshrines={-1,-1,-1,}, dlcId=DLC_BASE_GAME</v>
      </c>
      <c r="AZ14" s="21" t="str">
        <f t="shared" si="2"/>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x14ac:dyDescent="0.25">
      <c r="A15" s="12">
        <v>31</v>
      </c>
      <c r="B15" t="s">
        <v>748</v>
      </c>
      <c r="C15" t="s">
        <v>749</v>
      </c>
      <c r="D15" s="3">
        <f t="shared" si="0"/>
        <v>31</v>
      </c>
      <c r="E15" s="42"/>
      <c r="G15" s="8" t="s">
        <v>1485</v>
      </c>
      <c r="I15" t="s">
        <v>91</v>
      </c>
      <c r="J15" t="s">
        <v>91</v>
      </c>
      <c r="K15">
        <v>-1</v>
      </c>
      <c r="L15">
        <v>-1</v>
      </c>
      <c r="M15">
        <v>-1</v>
      </c>
      <c r="N15">
        <v>0</v>
      </c>
      <c r="O15" s="66" t="s">
        <v>106</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WayshrineInfo'!$K$3:$N$9999,4,FALSE),""))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7" t="s">
        <v>2679</v>
      </c>
      <c r="AY15" s="21" t="str">
        <f t="shared" si="1"/>
        <v>[31] = {wayshrines={-1,-1,-1,}, dlcId=DLC_BASE_GAME</v>
      </c>
      <c r="AZ15" s="21" t="str">
        <f t="shared" si="2"/>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x14ac:dyDescent="0.25">
      <c r="A16" s="12">
        <v>32</v>
      </c>
      <c r="B16" t="s">
        <v>750</v>
      </c>
      <c r="C16" t="s">
        <v>2564</v>
      </c>
      <c r="D16" s="3">
        <f t="shared" si="0"/>
        <v>32</v>
      </c>
      <c r="G16" s="8" t="s">
        <v>1477</v>
      </c>
      <c r="I16" t="s">
        <v>91</v>
      </c>
      <c r="J16" t="s">
        <v>91</v>
      </c>
      <c r="K16">
        <v>270</v>
      </c>
      <c r="L16">
        <v>270</v>
      </c>
      <c r="M16">
        <v>270</v>
      </c>
      <c r="N16">
        <v>0</v>
      </c>
      <c r="O16" s="66" t="s">
        <v>441</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87" t="s">
        <v>2678</v>
      </c>
      <c r="AY16" s="21" t="str">
        <f t="shared" si="1"/>
        <v>[32] = {wayshrines={270,270,270,}, dlcId=DLC_BASE_GAME</v>
      </c>
      <c r="AZ16" s="21" t="str">
        <f t="shared" si="2"/>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x14ac:dyDescent="0.25">
      <c r="A17" s="12">
        <v>33</v>
      </c>
      <c r="B17" t="s">
        <v>751</v>
      </c>
      <c r="C17" t="s">
        <v>2565</v>
      </c>
      <c r="D17" s="3">
        <f t="shared" si="0"/>
        <v>33</v>
      </c>
      <c r="G17" s="8" t="s">
        <v>1482</v>
      </c>
      <c r="I17" t="s">
        <v>91</v>
      </c>
      <c r="J17" t="s">
        <v>91</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WayshrineInfo'!$K$3:$N$9999,4,FALSE),""))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WayshrineInfo'!$K$3:$N$9999,4,FALSE),""))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7" t="s">
        <v>2678</v>
      </c>
      <c r="AY17" s="21" t="str">
        <f t="shared" si="1"/>
        <v>[33] = {wayshrines={98,98,98,}, dlcId=DLC_BASE_GAME</v>
      </c>
      <c r="AZ17" s="21" t="str">
        <f t="shared" si="2"/>
        <v>, zoneIds={283,934}, veteran=false</v>
      </c>
      <c r="BA17" s="21" t="str">
        <f t="shared" si="3"/>
        <v>, setType=LIBSETS_SETTYPE_DUNGEON</v>
      </c>
      <c r="BB17" s="21" t="str">
        <f t="shared" si="4"/>
        <v>},</v>
      </c>
      <c r="BC17" s="21" t="str">
        <f t="shared" si="5"/>
        <v xml:space="preserve"> --Viper\'s Sting / Vipernbiss   [Fungal Grotto I]</v>
      </c>
    </row>
    <row r="18" spans="1:55" x14ac:dyDescent="0.25">
      <c r="A18" s="12">
        <v>34</v>
      </c>
      <c r="B18" t="s">
        <v>752</v>
      </c>
      <c r="C18" t="s">
        <v>2566</v>
      </c>
      <c r="D18" s="3">
        <f t="shared" si="0"/>
        <v>34</v>
      </c>
      <c r="E18" s="42"/>
      <c r="G18" s="8" t="s">
        <v>1485</v>
      </c>
      <c r="I18" t="s">
        <v>91</v>
      </c>
      <c r="J18" t="s">
        <v>91</v>
      </c>
      <c r="K18">
        <v>-1</v>
      </c>
      <c r="L18">
        <v>-1</v>
      </c>
      <c r="M18">
        <v>-1</v>
      </c>
      <c r="N18">
        <v>0</v>
      </c>
      <c r="O18" s="66" t="s">
        <v>107</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WayshrineInfo'!$K$3:$N$9999,4,FALSE),""))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7" t="s">
        <v>2679</v>
      </c>
      <c r="AY18" s="21" t="str">
        <f t="shared" si="1"/>
        <v>[34] = {wayshrines={-1,-1,-1,}, dlcId=DLC_BASE_GAME</v>
      </c>
      <c r="AZ18" s="21" t="str">
        <f t="shared" si="2"/>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x14ac:dyDescent="0.25">
      <c r="A19" s="12">
        <v>35</v>
      </c>
      <c r="B19" t="s">
        <v>753</v>
      </c>
      <c r="C19" t="s">
        <v>754</v>
      </c>
      <c r="D19" s="3">
        <f t="shared" si="0"/>
        <v>35</v>
      </c>
      <c r="G19" s="8" t="s">
        <v>1482</v>
      </c>
      <c r="I19" t="s">
        <v>91</v>
      </c>
      <c r="J19" t="s">
        <v>91</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WayshrineInfo'!$K$3:$N$9999,4,FALSE),""))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WayshrineInfo'!$K$3:$N$9999,4,FALSE),""))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7" t="s">
        <v>2678</v>
      </c>
      <c r="AY19" s="21" t="str">
        <f t="shared" si="1"/>
        <v>[35] = {wayshrines={193,193,193,}, dlcId=DLC_BASE_GAME</v>
      </c>
      <c r="AZ19" s="21" t="str">
        <f t="shared" si="2"/>
        <v>, zoneIds={144,936}, veteran=false</v>
      </c>
      <c r="BA19" s="21" t="str">
        <f t="shared" si="3"/>
        <v>, setType=LIBSETS_SETTYPE_DUNGEON</v>
      </c>
      <c r="BB19" s="21" t="str">
        <f t="shared" si="4"/>
        <v>},</v>
      </c>
      <c r="BC19" s="21" t="str">
        <f t="shared" si="5"/>
        <v xml:space="preserve"> --Knightmare / Albtraumritter   [Spindleclutch I]</v>
      </c>
    </row>
    <row r="20" spans="1:55" x14ac:dyDescent="0.25">
      <c r="A20" s="12">
        <v>36</v>
      </c>
      <c r="B20" t="s">
        <v>755</v>
      </c>
      <c r="C20" t="s">
        <v>756</v>
      </c>
      <c r="D20" s="3">
        <f t="shared" si="0"/>
        <v>36</v>
      </c>
      <c r="E20" s="42"/>
      <c r="G20" s="8" t="s">
        <v>1485</v>
      </c>
      <c r="I20" t="s">
        <v>91</v>
      </c>
      <c r="J20" t="s">
        <v>91</v>
      </c>
      <c r="K20">
        <v>-1</v>
      </c>
      <c r="L20">
        <v>-1</v>
      </c>
      <c r="M20">
        <v>-1</v>
      </c>
      <c r="N20">
        <v>0</v>
      </c>
      <c r="O20" s="66" t="s">
        <v>264</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7" t="s">
        <v>2678</v>
      </c>
      <c r="AY20" s="21" t="str">
        <f t="shared" si="1"/>
        <v>[36] = {wayshrines={-1,-1,-1,}, dlcId=DLC_BASE_GAME</v>
      </c>
      <c r="AZ20" s="21" t="str">
        <f t="shared" si="2"/>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x14ac:dyDescent="0.25">
      <c r="A21" s="5">
        <v>37</v>
      </c>
      <c r="B21" t="s">
        <v>2823</v>
      </c>
      <c r="C21" t="s">
        <v>2567</v>
      </c>
      <c r="D21" s="3">
        <f t="shared" si="0"/>
        <v>37</v>
      </c>
      <c r="G21" s="8" t="s">
        <v>1479</v>
      </c>
      <c r="I21" t="s">
        <v>91</v>
      </c>
      <c r="J21" t="s">
        <v>91</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WayshrineInfo'!$K$3:$N$9999,4,FALSE),""))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WayshrineInfo'!$K$3:$N$9999,4,FALSE),""))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87" t="s">
        <v>2678</v>
      </c>
      <c r="AY21" s="21" t="str">
        <f t="shared" si="1"/>
        <v>[37] = {wayshrines={1,177,71,}, traitsNeeded=2, dlcId=DLC_BASE_GAME</v>
      </c>
      <c r="AZ21" s="21" t="str">
        <f t="shared" si="2"/>
        <v>, zoneIds={3,381,41}, veteran=false</v>
      </c>
      <c r="BA21" s="21" t="str">
        <f t="shared" si="3"/>
        <v>, setType=LIBSETS_SETTYPE_CRAFTED</v>
      </c>
      <c r="BB21" s="21" t="str">
        <f t="shared" si="4"/>
        <v>},</v>
      </c>
      <c r="BC21" s="21" t="str">
        <f t="shared" si="5"/>
        <v xml:space="preserve"> --Death\'s Wind / Todeswind   [Glenumbra, Auridon, Stonefalls]</v>
      </c>
    </row>
    <row r="22" spans="1:55" x14ac:dyDescent="0.25">
      <c r="A22" s="5">
        <v>38</v>
      </c>
      <c r="B22" t="s">
        <v>2824</v>
      </c>
      <c r="C22" t="s">
        <v>2568</v>
      </c>
      <c r="D22" s="3">
        <f t="shared" si="0"/>
        <v>38</v>
      </c>
      <c r="G22" s="8" t="s">
        <v>1479</v>
      </c>
      <c r="I22" t="s">
        <v>91</v>
      </c>
      <c r="J22" t="s">
        <v>91</v>
      </c>
      <c r="K22">
        <v>15</v>
      </c>
      <c r="L22">
        <v>169</v>
      </c>
      <c r="M22">
        <v>205</v>
      </c>
      <c r="N22">
        <v>3</v>
      </c>
      <c r="P22" s="3" t="e">
        <f>IF(AND(G22&lt;&gt;"LIBSETS_SETTYPE_BATTLEGROUND",G22&lt;&gt;"LIBSETS_SETTYPE_SPECIAL",G22&lt;&gt;"LIBSETS_SETTYPE_MYTHIC"), IF(Q22&lt;&gt;"",VLOOKUP(Q22,'ESO zone constants'!$D$3:$H$10001,5,FALSE),""),"")</f>
        <v>#N/A</v>
      </c>
      <c r="Q22" t="e">
        <f>IF(AND(O22&lt;&gt;"",NOT(ISERROR(O22))),O22, IF(AND(K22&lt;&gt;"",K22&gt;0,NOT(ISERROR(K22))),VLOOKUP(K22,'ESO dumped WayshrineInfo'!$K$3:$N$9999,4,FALSE),""))</f>
        <v>#N/A</v>
      </c>
      <c r="S22" s="19" t="e">
        <f>IF(AND(R22&lt;&gt;"",NOT(ISERROR(R22))),R22,IF(P22&lt;&gt;"",IF(NOT(ISERROR(VLOOKUP(P22,'ESO Dungeon constants'!$D$3:$H$9999,5,FALSE))),VLOOKUP(P22,'ESO Dungeon constants'!$D$3:$I$9999,6,FALSE),VLOOKUP(P22,'ESO zone constants'!$H$3:$K$9987,4,FALSE)),""))</f>
        <v>#N/A</v>
      </c>
      <c r="T22" s="3" t="e">
        <f>IF(S22&lt;&gt;"",VLOOKUP(S22,'LibSets constants'!$B$4:$C$1003,2,FALSE),"")</f>
        <v>#N/A</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WayshrineInfo'!$K$3:$N$9999,4,FALSE),""))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WayshrineInfo'!$K$3:$N$9999,4,FALSE),""))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7" t="s">
        <v>2679</v>
      </c>
      <c r="AY22" s="21" t="e">
        <f t="shared" si="1"/>
        <v>#N/A</v>
      </c>
      <c r="AZ22" s="21" t="e">
        <f t="shared" si="2"/>
        <v>#N/A</v>
      </c>
      <c r="BA22" s="21" t="str">
        <f t="shared" si="3"/>
        <v>, setType=LIBSETS_SETTYPE_CRAFTED</v>
      </c>
      <c r="BB22" s="21" t="str">
        <f t="shared" si="4"/>
        <v>, isProcSetAllowedInPvP=1},</v>
      </c>
      <c r="BC22" s="21" t="e">
        <f t="shared" si="5"/>
        <v>#N/A</v>
      </c>
    </row>
    <row r="23" spans="1:55" x14ac:dyDescent="0.25">
      <c r="A23" s="12">
        <v>39</v>
      </c>
      <c r="B23" t="s">
        <v>757</v>
      </c>
      <c r="C23" t="s">
        <v>758</v>
      </c>
      <c r="D23" s="3">
        <f t="shared" si="0"/>
        <v>39</v>
      </c>
      <c r="G23" s="8" t="s">
        <v>1480</v>
      </c>
      <c r="I23" t="s">
        <v>91</v>
      </c>
      <c r="J23" t="s">
        <v>91</v>
      </c>
      <c r="K23">
        <v>-1</v>
      </c>
      <c r="L23">
        <v>-1</v>
      </c>
      <c r="M23">
        <v>-1</v>
      </c>
      <c r="N23">
        <v>0</v>
      </c>
      <c r="O23" s="66" t="s">
        <v>125</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WayshrineInfo'!$K$3:$N$9999,4,FALSE),""))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87" t="s">
        <v>2678</v>
      </c>
      <c r="AY23" s="21" t="str">
        <f t="shared" si="1"/>
        <v>[39] = {wayshrines={-1,-1,-1,}, dlcId=DLC_BASE_GAME</v>
      </c>
      <c r="AZ23" s="21" t="str">
        <f t="shared" si="2"/>
        <v>, zoneIds={181}, veteran=false</v>
      </c>
      <c r="BA23" s="21" t="str">
        <f t="shared" si="3"/>
        <v>, setType=LIBSETS_SETTYPE_CYRODIIL</v>
      </c>
      <c r="BB23" s="21" t="str">
        <f t="shared" si="4"/>
        <v>, dropMechanic={LIBSETS_DROP_MECHANIC_CITY_CYRODIIL_VLASTARUS}},</v>
      </c>
      <c r="BC23" s="21" t="str">
        <f t="shared" si="5"/>
        <v xml:space="preserve"> --Alessian Order / Alessianischer Orden   [Cyrodiil]</v>
      </c>
    </row>
    <row r="24" spans="1:55" x14ac:dyDescent="0.25">
      <c r="A24" s="5">
        <v>40</v>
      </c>
      <c r="B24" t="s">
        <v>2825</v>
      </c>
      <c r="C24" t="s">
        <v>2569</v>
      </c>
      <c r="D24" s="3">
        <f t="shared" si="0"/>
        <v>40</v>
      </c>
      <c r="G24" s="8" t="s">
        <v>1479</v>
      </c>
      <c r="I24" t="s">
        <v>91</v>
      </c>
      <c r="J24" t="s">
        <v>91</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WayshrineInfo'!$K$3:$N$9999,4,FALSE),""))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WayshrineInfo'!$K$3:$N$9999,4,FALSE),""))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7" t="s">
        <v>2678</v>
      </c>
      <c r="AY24" s="21" t="str">
        <f t="shared" si="1"/>
        <v>[40] = {wayshrines={216,121,65,}, traitsNeeded=2, dlcId=DLC_BASE_GAME</v>
      </c>
      <c r="AZ24" s="21" t="str">
        <f t="shared" si="2"/>
        <v>, zoneIds={3,381,41}, veteran=false</v>
      </c>
      <c r="BA24" s="21" t="str">
        <f t="shared" si="3"/>
        <v>, setType=LIBSETS_SETTYPE_CRAFTED</v>
      </c>
      <c r="BB24" s="21" t="str">
        <f t="shared" si="4"/>
        <v>},</v>
      </c>
      <c r="BC24" s="21" t="str">
        <f t="shared" si="5"/>
        <v xml:space="preserve"> --Night\'s Silence / Stille der Nacht   [Glenumbra, Auridon, Stonefalls]</v>
      </c>
    </row>
    <row r="25" spans="1:55" x14ac:dyDescent="0.25">
      <c r="A25" s="5">
        <v>41</v>
      </c>
      <c r="B25" t="s">
        <v>2826</v>
      </c>
      <c r="C25" t="s">
        <v>2570</v>
      </c>
      <c r="D25" s="3">
        <f t="shared" si="0"/>
        <v>41</v>
      </c>
      <c r="G25" s="8" t="s">
        <v>1479</v>
      </c>
      <c r="I25" t="s">
        <v>91</v>
      </c>
      <c r="J25" t="s">
        <v>91</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WayshrineInfo'!$K$3:$N$9999,4,FALSE),""))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WayshrineInfo'!$K$3:$N$9999,4,FALSE),""))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7" t="s">
        <v>2678</v>
      </c>
      <c r="AY25" s="21" t="str">
        <f t="shared" si="1"/>
        <v>[41] = {wayshrines={82,151,78,}, traitsNeeded=4, dlcId=DLC_BASE_GAME</v>
      </c>
      <c r="AZ25" s="21" t="str">
        <f t="shared" si="2"/>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x14ac:dyDescent="0.25">
      <c r="A26" s="5">
        <v>43</v>
      </c>
      <c r="B26" t="s">
        <v>2827</v>
      </c>
      <c r="C26" t="s">
        <v>759</v>
      </c>
      <c r="D26" s="3">
        <f t="shared" si="0"/>
        <v>43</v>
      </c>
      <c r="G26" s="8" t="s">
        <v>1479</v>
      </c>
      <c r="I26" t="s">
        <v>91</v>
      </c>
      <c r="J26" t="s">
        <v>91</v>
      </c>
      <c r="K26">
        <v>23</v>
      </c>
      <c r="L26">
        <v>164</v>
      </c>
      <c r="M26">
        <v>32</v>
      </c>
      <c r="N26">
        <v>3</v>
      </c>
      <c r="P26" s="3" t="e">
        <f>IF(AND(G26&lt;&gt;"LIBSETS_SETTYPE_BATTLEGROUND",G26&lt;&gt;"LIBSETS_SETTYPE_SPECIAL",G26&lt;&gt;"LIBSETS_SETTYPE_MYTHIC"), IF(Q26&lt;&gt;"",VLOOKUP(Q26,'ESO zone constants'!$D$3:$H$10001,5,FALSE),""),"")</f>
        <v>#N/A</v>
      </c>
      <c r="Q26" t="e">
        <f>IF(AND(O26&lt;&gt;"",NOT(ISERROR(O26))),O26, IF(AND(K26&lt;&gt;"",K26&gt;0,NOT(ISERROR(K26))),VLOOKUP(K26,'ESO dumped WayshrineInfo'!$K$3:$N$9999,4,FALSE),""))</f>
        <v>#N/A</v>
      </c>
      <c r="S26" s="19" t="e">
        <f>IF(AND(R26&lt;&gt;"",NOT(ISERROR(R26))),R26,IF(P26&lt;&gt;"",IF(NOT(ISERROR(VLOOKUP(P26,'ESO Dungeon constants'!$D$3:$H$9999,5,FALSE))),VLOOKUP(P26,'ESO Dungeon constants'!$D$3:$I$9999,6,FALSE),VLOOKUP(P26,'ESO zone constants'!$H$3:$K$9987,4,FALSE)),""))</f>
        <v>#N/A</v>
      </c>
      <c r="T26" s="3" t="e">
        <f>IF(S26&lt;&gt;"",VLOOKUP(S26,'LibSets constants'!$B$4:$C$1003,2,FALSE),"")</f>
        <v>#N/A</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WayshrineInfo'!$K$3:$N$9999,4,FALSE),""))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WayshrineInfo'!$K$3:$N$9999,4,FALSE),""))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7" t="s">
        <v>2679</v>
      </c>
      <c r="AY26" s="21" t="e">
        <f t="shared" si="1"/>
        <v>#N/A</v>
      </c>
      <c r="AZ26" s="21" t="e">
        <f t="shared" si="2"/>
        <v>#N/A</v>
      </c>
      <c r="BA26" s="21" t="str">
        <f t="shared" si="3"/>
        <v>, setType=LIBSETS_SETTYPE_CRAFTED</v>
      </c>
      <c r="BB26" s="21" t="str">
        <f t="shared" si="4"/>
        <v>, isProcSetAllowedInPvP=1},</v>
      </c>
      <c r="BC26" s="21" t="e">
        <f t="shared" si="5"/>
        <v>#N/A</v>
      </c>
    </row>
    <row r="27" spans="1:55" x14ac:dyDescent="0.25">
      <c r="A27" s="5">
        <v>44</v>
      </c>
      <c r="B27" t="s">
        <v>2828</v>
      </c>
      <c r="C27" t="s">
        <v>2571</v>
      </c>
      <c r="D27" s="3">
        <f t="shared" si="0"/>
        <v>44</v>
      </c>
      <c r="G27" s="8" t="s">
        <v>1479</v>
      </c>
      <c r="I27" t="s">
        <v>91</v>
      </c>
      <c r="J27" t="s">
        <v>91</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WayshrineInfo'!$K$3:$N$9999,4,FALSE),""))</f>
        <v>Malabal Tor</v>
      </c>
      <c r="AB27" s="43" t="str">
        <f>IF(AA27&lt;&gt;"",IF(AA27&lt;&gt;"LIBSETS_DROP_MECHANIC_MONSTER_NAME",VLOOKUP(AA27,'LibSets constants'!$I$4:$L$1003,3,FALSE),""),"")</f>
        <v/>
      </c>
      <c r="AC27" s="43" t="str">
        <f>IF(AA27&lt;&gt;"",IF(AA27&lt;&gt;"LIBSETS_DROP_MECHANIC_MONSTER_NAME",VLOOKUP(AA27,'LibSets constants'!$I$4:$L$1003,4,FALSE),""),"")</f>
        <v/>
      </c>
      <c r="AD27" s="3" t="e">
        <f>IF(G27&lt;&gt;"LIBSETS_SETTYPE_BATTLEGROUND",IF(G27&lt;&gt;"LIBSETS_SETTYPE_SPECIAL",IF(AE27&lt;&gt;"",VLOOKUP(AE27,'ESO zone constants'!$D$3:$H$4953,5,FALSE),""),""),"")</f>
        <v>#N/A</v>
      </c>
      <c r="AE27" t="e">
        <f>IF(AND(O27&lt;&gt;"",NOT(ISERROR(O27))),"",IF(AND(M27&lt;&gt;"",M27&gt;0,NOT(ISERROR(M27))),VLOOKUP(M27,'ESO dumped WayshrineInfo'!$K$3:$N$9999,4,FALSE),""))</f>
        <v>#N/A</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7" t="s">
        <v>2678</v>
      </c>
      <c r="AY27" s="21" t="str">
        <f t="shared" si="1"/>
        <v>[44] = {wayshrines={58,101,93,}, traitsNeeded=5, dlcId=DLC_BASE_GAME</v>
      </c>
      <c r="AZ27" s="21" t="e">
        <f t="shared" si="2"/>
        <v>#N/A</v>
      </c>
      <c r="BA27" s="21" t="str">
        <f t="shared" si="3"/>
        <v>, setType=LIBSETS_SETTYPE_CRAFTED</v>
      </c>
      <c r="BB27" s="21" t="str">
        <f t="shared" si="4"/>
        <v>},</v>
      </c>
      <c r="BC27" s="21" t="e">
        <f t="shared" si="5"/>
        <v>#N/A</v>
      </c>
    </row>
    <row r="28" spans="1:55" x14ac:dyDescent="0.25">
      <c r="A28" s="12">
        <v>46</v>
      </c>
      <c r="B28" t="s">
        <v>760</v>
      </c>
      <c r="C28" t="s">
        <v>2572</v>
      </c>
      <c r="D28" s="3">
        <f t="shared" si="0"/>
        <v>46</v>
      </c>
      <c r="E28" s="42"/>
      <c r="G28" s="8" t="s">
        <v>1482</v>
      </c>
      <c r="I28" t="s">
        <v>91</v>
      </c>
      <c r="J28" t="s">
        <v>91</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WayshrineInfo'!$K$3:$N$9999,4,FALSE),""))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WayshrineInfo'!$K$3:$N$9999,4,FALSE),""))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7" t="s">
        <v>2678</v>
      </c>
      <c r="AY28" s="21" t="str">
        <f t="shared" si="1"/>
        <v>[46] = {wayshrines={187,187,187,}, dlcId=DLC_BASE_GAME</v>
      </c>
      <c r="AZ28" s="21" t="str">
        <f t="shared" si="2"/>
        <v>, zoneIds={64}, veteran=false</v>
      </c>
      <c r="BA28" s="21" t="str">
        <f t="shared" si="3"/>
        <v>, setType=LIBSETS_SETTYPE_DUNGEON</v>
      </c>
      <c r="BB28" s="21" t="str">
        <f t="shared" si="4"/>
        <v>},</v>
      </c>
      <c r="BC28" s="21" t="str">
        <f t="shared" si="5"/>
        <v xml:space="preserve"> --Noble Duelist\'s Silks / Seide des edlen Duellanten   [Blessed Crucible]</v>
      </c>
    </row>
    <row r="29" spans="1:55" x14ac:dyDescent="0.25">
      <c r="A29" s="12">
        <v>47</v>
      </c>
      <c r="B29" t="s">
        <v>761</v>
      </c>
      <c r="C29" t="s">
        <v>762</v>
      </c>
      <c r="D29" s="3">
        <f t="shared" si="0"/>
        <v>47</v>
      </c>
      <c r="E29" s="42"/>
      <c r="G29" s="8" t="s">
        <v>1485</v>
      </c>
      <c r="I29" t="s">
        <v>91</v>
      </c>
      <c r="J29" t="s">
        <v>91</v>
      </c>
      <c r="K29">
        <v>-1</v>
      </c>
      <c r="L29">
        <v>-1</v>
      </c>
      <c r="M29">
        <v>-1</v>
      </c>
      <c r="N29">
        <v>0</v>
      </c>
      <c r="O29" s="66" t="s">
        <v>112</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7" t="s">
        <v>2678</v>
      </c>
      <c r="AY29" s="21" t="str">
        <f t="shared" si="1"/>
        <v>[47] = {wayshrines={-1,-1,-1,}, dlcId=DLC_BASE_GAME</v>
      </c>
      <c r="AZ29" s="21" t="str">
        <f t="shared" si="2"/>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x14ac:dyDescent="0.25">
      <c r="A30" s="5">
        <v>48</v>
      </c>
      <c r="B30" t="s">
        <v>763</v>
      </c>
      <c r="C30" t="s">
        <v>2573</v>
      </c>
      <c r="D30" s="3">
        <f t="shared" si="0"/>
        <v>48</v>
      </c>
      <c r="G30" s="8" t="s">
        <v>1479</v>
      </c>
      <c r="I30" t="s">
        <v>91</v>
      </c>
      <c r="J30" t="s">
        <v>91</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WayshrineInfo'!$K$3:$N$9999,4,FALSE),""))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WayshrineInfo'!$K$3:$N$9999,4,FALSE),""))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7" t="s">
        <v>2678</v>
      </c>
      <c r="AY30" s="21" t="str">
        <f t="shared" si="1"/>
        <v>[48] = {wayshrines={13,148,48,}, traitsNeeded=4, dlcId=DLC_BASE_GAME</v>
      </c>
      <c r="AZ30" s="21" t="str">
        <f t="shared" si="2"/>
        <v>, zoneIds={20,108,117}, veteran=false</v>
      </c>
      <c r="BA30" s="21" t="str">
        <f t="shared" si="3"/>
        <v>, setType=LIBSETS_SETTYPE_CRAFTED</v>
      </c>
      <c r="BB30" s="21" t="str">
        <f t="shared" si="4"/>
        <v>},</v>
      </c>
      <c r="BC30" s="21" t="str">
        <f t="shared" si="5"/>
        <v xml:space="preserve"> --Magnus\' Gift / Magnus' Gabe   [Rivenspire, Greenshade, Shadowfen]</v>
      </c>
    </row>
    <row r="31" spans="1:55" x14ac:dyDescent="0.25">
      <c r="A31" s="12">
        <v>49</v>
      </c>
      <c r="B31" t="s">
        <v>764</v>
      </c>
      <c r="C31" t="s">
        <v>765</v>
      </c>
      <c r="D31" s="3">
        <f t="shared" si="0"/>
        <v>49</v>
      </c>
      <c r="G31" s="8" t="s">
        <v>1485</v>
      </c>
      <c r="I31" t="s">
        <v>91</v>
      </c>
      <c r="J31" t="s">
        <v>91</v>
      </c>
      <c r="K31">
        <v>-1</v>
      </c>
      <c r="L31">
        <v>-1</v>
      </c>
      <c r="M31">
        <v>-1</v>
      </c>
      <c r="N31">
        <v>0</v>
      </c>
      <c r="O31" s="66" t="s">
        <v>106</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7" t="s">
        <v>2678</v>
      </c>
      <c r="AY31" s="21" t="str">
        <f t="shared" si="1"/>
        <v>[49] = {wayshrines={-1,-1,-1,}, dlcId=DLC_BASE_GAME</v>
      </c>
      <c r="AZ31" s="21" t="str">
        <f t="shared" si="2"/>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x14ac:dyDescent="0.25">
      <c r="A32" s="12">
        <v>50</v>
      </c>
      <c r="B32" t="s">
        <v>766</v>
      </c>
      <c r="C32" t="s">
        <v>767</v>
      </c>
      <c r="D32" s="3">
        <f t="shared" si="0"/>
        <v>50</v>
      </c>
      <c r="G32" s="8" t="s">
        <v>1480</v>
      </c>
      <c r="I32" t="s">
        <v>91</v>
      </c>
      <c r="J32" t="s">
        <v>91</v>
      </c>
      <c r="K32">
        <v>-1</v>
      </c>
      <c r="L32">
        <v>-1</v>
      </c>
      <c r="M32">
        <v>-1</v>
      </c>
      <c r="N32">
        <v>0</v>
      </c>
      <c r="O32" s="66" t="s">
        <v>125</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WayshrineInfo'!$K$3:$N$9999,4,FALSE),""))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7" t="s">
        <v>2678</v>
      </c>
      <c r="AY32" s="21" t="str">
        <f t="shared" si="1"/>
        <v>[50] = {wayshrines={-1,-1,-1,}, dlcId=DLC_BASE_GAME</v>
      </c>
      <c r="AZ32" s="21" t="str">
        <f t="shared" si="2"/>
        <v>, zoneIds={181}, veteran=false</v>
      </c>
      <c r="BA32" s="21" t="str">
        <f t="shared" si="3"/>
        <v>, setType=LIBSETS_SETTYPE_CYRODIIL</v>
      </c>
      <c r="BB32" s="21" t="str">
        <f t="shared" si="4"/>
        <v>, dropMechanic={LIBSETS_DROP_MECHANIC_CITY_CYRODIIL_BRUMA}},</v>
      </c>
      <c r="BC32" s="21" t="str">
        <f t="shared" si="5"/>
        <v xml:space="preserve"> --The Morag Tong / Morag Tong   [Cyrodiil]</v>
      </c>
    </row>
    <row r="33" spans="1:55" x14ac:dyDescent="0.25">
      <c r="A33" s="5">
        <v>51</v>
      </c>
      <c r="B33" t="s">
        <v>768</v>
      </c>
      <c r="C33" t="s">
        <v>2574</v>
      </c>
      <c r="D33" s="3">
        <f t="shared" si="0"/>
        <v>51</v>
      </c>
      <c r="G33" s="8" t="s">
        <v>1479</v>
      </c>
      <c r="I33" t="s">
        <v>91</v>
      </c>
      <c r="J33" t="s">
        <v>91</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WayshrineInfo'!$K$3:$N$9999,4,FALSE),""))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WayshrineInfo'!$K$3:$N$9999,4,FALSE),""))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7" t="s">
        <v>2678</v>
      </c>
      <c r="AY33" s="21" t="str">
        <f t="shared" si="1"/>
        <v>[51] = {wayshrines={34,156,118,}, traitsNeeded=6, dlcId=DLC_BASE_GAME</v>
      </c>
      <c r="AZ33" s="21" t="str">
        <f t="shared" si="2"/>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x14ac:dyDescent="0.25">
      <c r="A34" s="12">
        <v>52</v>
      </c>
      <c r="B34" t="s">
        <v>769</v>
      </c>
      <c r="C34" t="s">
        <v>770</v>
      </c>
      <c r="D34" s="3">
        <f t="shared" si="0"/>
        <v>52</v>
      </c>
      <c r="E34" s="42"/>
      <c r="G34" s="8" t="s">
        <v>1480</v>
      </c>
      <c r="I34" t="s">
        <v>91</v>
      </c>
      <c r="J34" t="s">
        <v>91</v>
      </c>
      <c r="K34">
        <v>-1</v>
      </c>
      <c r="L34">
        <v>-1</v>
      </c>
      <c r="M34">
        <v>-1</v>
      </c>
      <c r="N34">
        <v>0</v>
      </c>
      <c r="O34" s="66" t="s">
        <v>125</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WayshrineInfo'!$K$3:$N$9999,4,FALSE),""))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87" t="s">
        <v>2678</v>
      </c>
      <c r="AY34" s="21" t="str">
        <f t="shared" si="1"/>
        <v>[52] = {wayshrines={-1,-1,-1,}, dlcId=DLC_BASE_GAME</v>
      </c>
      <c r="AZ34" s="21" t="str">
        <f t="shared" si="2"/>
        <v>, zoneIds={181}, veteran=false</v>
      </c>
      <c r="BA34" s="21" t="str">
        <f t="shared" si="3"/>
        <v>, setType=LIBSETS_SETTYPE_CYRODIIL</v>
      </c>
      <c r="BB34" s="21" t="str">
        <f t="shared" si="4"/>
        <v>, dropMechanic={LIBSETS_DROP_MECHANIC_CITY_CYRODIIL_VLASTARUS}},</v>
      </c>
      <c r="BC34" s="21" t="str">
        <f t="shared" si="5"/>
        <v xml:space="preserve"> --Beckoning Steel / Klingender Stahl   [Cyrodiil]</v>
      </c>
    </row>
    <row r="35" spans="1:55" x14ac:dyDescent="0.25">
      <c r="A35" s="12">
        <v>53</v>
      </c>
      <c r="B35" t="s">
        <v>771</v>
      </c>
      <c r="C35" t="s">
        <v>772</v>
      </c>
      <c r="D35" s="3">
        <f t="shared" si="0"/>
        <v>53</v>
      </c>
      <c r="G35" s="8" t="s">
        <v>1482</v>
      </c>
      <c r="I35" t="s">
        <v>91</v>
      </c>
      <c r="J35" t="s">
        <v>91</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WayshrineInfo'!$K$3:$N$9999,4,FALSE),""))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7" t="s">
        <v>2678</v>
      </c>
      <c r="AY35" s="21" t="str">
        <f t="shared" si="1"/>
        <v>[53] = {wayshrines={195,195,195,}, dlcId=DLC_BASE_GAME</v>
      </c>
      <c r="AZ35" s="21" t="str">
        <f t="shared" si="2"/>
        <v>, zoneIds={449}, veteran=false</v>
      </c>
      <c r="BA35" s="21" t="str">
        <f t="shared" si="3"/>
        <v>, setType=LIBSETS_SETTYPE_DUNGEON</v>
      </c>
      <c r="BB35" s="21" t="str">
        <f t="shared" si="4"/>
        <v>},</v>
      </c>
      <c r="BC35" s="21" t="str">
        <f t="shared" si="5"/>
        <v xml:space="preserve"> --The Ice Furnace / Eisschmiede   [Direfrost Keep]</v>
      </c>
    </row>
    <row r="36" spans="1:55" x14ac:dyDescent="0.25">
      <c r="A36" s="5">
        <v>54</v>
      </c>
      <c r="B36" t="s">
        <v>773</v>
      </c>
      <c r="C36" t="s">
        <v>774</v>
      </c>
      <c r="D36" s="3">
        <f t="shared" si="0"/>
        <v>54</v>
      </c>
      <c r="G36" s="8" t="s">
        <v>1479</v>
      </c>
      <c r="I36" t="s">
        <v>91</v>
      </c>
      <c r="J36" t="s">
        <v>91</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WayshrineInfo'!$K$3:$N$9999,4,FALSE),""))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WayshrineInfo'!$K$3:$N$9999,4,FALSE),""))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87" t="s">
        <v>2678</v>
      </c>
      <c r="AY36" s="21" t="str">
        <f t="shared" si="1"/>
        <v>[54] = {wayshrines={7,175,77,}, traitsNeeded=2, dlcId=DLC_BASE_GAME</v>
      </c>
      <c r="AZ36" s="21" t="str">
        <f t="shared" si="2"/>
        <v>, zoneIds={3,381,41}, veteran=false</v>
      </c>
      <c r="BA36" s="21" t="str">
        <f t="shared" si="3"/>
        <v>, setType=LIBSETS_SETTYPE_CRAFTED</v>
      </c>
      <c r="BB36" s="21" t="str">
        <f t="shared" si="4"/>
        <v>},</v>
      </c>
      <c r="BC36" s="21" t="str">
        <f t="shared" si="5"/>
        <v xml:space="preserve"> --Ashen Grip / Aschengriff   [Glenumbra, Auridon, Stonefalls]</v>
      </c>
    </row>
    <row r="37" spans="1:55" x14ac:dyDescent="0.25">
      <c r="A37" s="12">
        <v>55</v>
      </c>
      <c r="B37" t="s">
        <v>775</v>
      </c>
      <c r="C37" t="s">
        <v>776</v>
      </c>
      <c r="D37" s="3">
        <f t="shared" si="0"/>
        <v>55</v>
      </c>
      <c r="E37" s="60"/>
      <c r="G37" s="8" t="s">
        <v>1482</v>
      </c>
      <c r="I37" t="s">
        <v>91</v>
      </c>
      <c r="J37" t="s">
        <v>91</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WayshrineInfo'!$K$3:$N$9999,4,FALSE),""))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WayshrineInfo'!$K$3:$N$9999,4,FALSE),""))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87" t="s">
        <v>2678</v>
      </c>
      <c r="AY37" s="21" t="str">
        <f t="shared" si="1"/>
        <v>[55] = {wayshrines={193,193,193,}, dlcId=DLC_BASE_GAME</v>
      </c>
      <c r="AZ37" s="21" t="str">
        <f t="shared" si="2"/>
        <v>, zoneIds={144,936}, veteran=false</v>
      </c>
      <c r="BA37" s="21" t="str">
        <f t="shared" si="3"/>
        <v>, setType=LIBSETS_SETTYPE_DUNGEON</v>
      </c>
      <c r="BB37" s="21" t="str">
        <f t="shared" si="4"/>
        <v>},</v>
      </c>
      <c r="BC37" s="21" t="str">
        <f t="shared" si="5"/>
        <v xml:space="preserve"> --Prayer Shawl / Gebetstuch   [Spindleclutch I]</v>
      </c>
    </row>
    <row r="38" spans="1:55" x14ac:dyDescent="0.25">
      <c r="A38" s="12">
        <v>56</v>
      </c>
      <c r="B38" t="s">
        <v>777</v>
      </c>
      <c r="C38" t="s">
        <v>2575</v>
      </c>
      <c r="D38" s="3">
        <f t="shared" si="0"/>
        <v>56</v>
      </c>
      <c r="E38" s="60"/>
      <c r="G38" s="8" t="s">
        <v>1485</v>
      </c>
      <c r="I38" t="s">
        <v>91</v>
      </c>
      <c r="J38" t="s">
        <v>91</v>
      </c>
      <c r="K38">
        <v>-1</v>
      </c>
      <c r="L38">
        <v>-1</v>
      </c>
      <c r="M38">
        <v>-1</v>
      </c>
      <c r="N38">
        <v>0</v>
      </c>
      <c r="O38" s="66" t="s">
        <v>110</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7" t="s">
        <v>2678</v>
      </c>
      <c r="AY38" s="21" t="str">
        <f t="shared" si="1"/>
        <v>[56] = {wayshrines={-1,-1,-1,}, dlcId=DLC_BASE_GAME</v>
      </c>
      <c r="AZ38" s="21" t="str">
        <f t="shared" si="2"/>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x14ac:dyDescent="0.25">
      <c r="A39" s="12">
        <v>57</v>
      </c>
      <c r="B39" t="s">
        <v>778</v>
      </c>
      <c r="C39" t="s">
        <v>2576</v>
      </c>
      <c r="D39" s="3">
        <f t="shared" si="0"/>
        <v>57</v>
      </c>
      <c r="E39" s="60"/>
      <c r="G39" s="8" t="s">
        <v>1485</v>
      </c>
      <c r="I39" t="s">
        <v>91</v>
      </c>
      <c r="J39" t="s">
        <v>91</v>
      </c>
      <c r="K39">
        <v>-1</v>
      </c>
      <c r="L39">
        <v>-1</v>
      </c>
      <c r="M39">
        <v>-1</v>
      </c>
      <c r="N39">
        <v>0</v>
      </c>
      <c r="O39" s="66" t="s">
        <v>266</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WayshrineInfo'!$K$3:$N$9999,4,FALSE),""))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7" t="s">
        <v>2678</v>
      </c>
      <c r="AY39" s="21" t="str">
        <f t="shared" si="1"/>
        <v>[57] = {wayshrines={-1,-1,-1,}, dlcId=DLC_BASE_GAME</v>
      </c>
      <c r="AZ39" s="21" t="str">
        <f t="shared" si="2"/>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x14ac:dyDescent="0.25">
      <c r="A40" s="12">
        <v>58</v>
      </c>
      <c r="B40" t="s">
        <v>779</v>
      </c>
      <c r="C40" t="s">
        <v>780</v>
      </c>
      <c r="D40" s="3">
        <f t="shared" si="0"/>
        <v>58</v>
      </c>
      <c r="E40" s="60"/>
      <c r="G40" s="8" t="s">
        <v>1485</v>
      </c>
      <c r="I40" t="s">
        <v>91</v>
      </c>
      <c r="J40" t="s">
        <v>91</v>
      </c>
      <c r="K40">
        <v>-1</v>
      </c>
      <c r="L40">
        <v>-1</v>
      </c>
      <c r="M40">
        <v>-1</v>
      </c>
      <c r="N40">
        <v>0</v>
      </c>
      <c r="O40" s="66" t="s">
        <v>103</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WayshrineInfo'!$K$3:$N$9999,4,FALSE),""))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7" t="s">
        <v>2678</v>
      </c>
      <c r="AY40" s="21" t="str">
        <f t="shared" si="1"/>
        <v>[58] = {wayshrines={-1,-1,-1,}, dlcId=DLC_BASE_GAME</v>
      </c>
      <c r="AZ40" s="21" t="str">
        <f t="shared" si="2"/>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x14ac:dyDescent="0.25">
      <c r="A41" s="12">
        <v>59</v>
      </c>
      <c r="B41" t="s">
        <v>781</v>
      </c>
      <c r="C41" t="s">
        <v>2577</v>
      </c>
      <c r="D41" s="3">
        <f t="shared" si="0"/>
        <v>59</v>
      </c>
      <c r="E41" s="60"/>
      <c r="G41" s="8" t="s">
        <v>1480</v>
      </c>
      <c r="I41" t="s">
        <v>91</v>
      </c>
      <c r="J41" t="s">
        <v>91</v>
      </c>
      <c r="K41">
        <v>-1</v>
      </c>
      <c r="L41">
        <v>-1</v>
      </c>
      <c r="M41">
        <v>-1</v>
      </c>
      <c r="N41">
        <v>0</v>
      </c>
      <c r="O41" s="66" t="s">
        <v>125</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WayshrineInfo'!$K$3:$N$9999,4,FALSE),""))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7" t="s">
        <v>2678</v>
      </c>
      <c r="AY41" s="21" t="str">
        <f t="shared" si="1"/>
        <v>[59] = {wayshrines={-1,-1,-1,}, dlcId=DLC_BASE_GAME</v>
      </c>
      <c r="AZ41" s="21" t="str">
        <f t="shared" si="2"/>
        <v>, zoneIds={181}, veteran=false</v>
      </c>
      <c r="BA41" s="21" t="str">
        <f t="shared" si="3"/>
        <v>, setType=LIBSETS_SETTYPE_CYRODIIL</v>
      </c>
      <c r="BB41" s="21" t="str">
        <f t="shared" si="4"/>
        <v>, dropMechanic={LIBSETS_DROP_MECHANIC_CITY_CYRODIIL_BRUMA}},</v>
      </c>
      <c r="BC41" s="21" t="str">
        <f t="shared" si="5"/>
        <v xml:space="preserve"> --Kyne\'s Kiss / Kynes Kuss   [Cyrodiil]</v>
      </c>
    </row>
    <row r="42" spans="1:55" x14ac:dyDescent="0.25">
      <c r="A42" s="12">
        <v>60</v>
      </c>
      <c r="B42" t="s">
        <v>782</v>
      </c>
      <c r="C42" t="s">
        <v>783</v>
      </c>
      <c r="D42" s="3">
        <f t="shared" si="0"/>
        <v>60</v>
      </c>
      <c r="E42" s="60"/>
      <c r="G42" s="8" t="s">
        <v>1485</v>
      </c>
      <c r="I42" t="s">
        <v>91</v>
      </c>
      <c r="J42" t="s">
        <v>91</v>
      </c>
      <c r="K42">
        <v>-1</v>
      </c>
      <c r="L42">
        <v>-1</v>
      </c>
      <c r="M42">
        <v>-1</v>
      </c>
      <c r="N42">
        <v>0</v>
      </c>
      <c r="O42" s="66" t="s">
        <v>105</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WayshrineInfo'!$K$3:$N$9999,4,FALSE),""))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7" t="s">
        <v>2679</v>
      </c>
      <c r="AY42" s="21" t="str">
        <f t="shared" si="1"/>
        <v>[60] = {wayshrines={-1,-1,-1,}, dlcId=DLC_BASE_GAME</v>
      </c>
      <c r="AZ42" s="21" t="str">
        <f t="shared" si="2"/>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x14ac:dyDescent="0.25">
      <c r="A43" s="12">
        <v>61</v>
      </c>
      <c r="B43" t="s">
        <v>784</v>
      </c>
      <c r="C43" t="s">
        <v>785</v>
      </c>
      <c r="D43" s="3">
        <f t="shared" si="0"/>
        <v>61</v>
      </c>
      <c r="E43" s="60"/>
      <c r="G43" s="8" t="s">
        <v>1482</v>
      </c>
      <c r="I43" t="s">
        <v>91</v>
      </c>
      <c r="J43" t="s">
        <v>91</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WayshrineInfo'!$K$3:$N$9999,4,FALSE),""))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7" t="s">
        <v>2678</v>
      </c>
      <c r="AY43" s="21" t="str">
        <f t="shared" si="1"/>
        <v>[61] = {wayshrines={98,98,98,}, dlcId=DLC_BASE_GAME</v>
      </c>
      <c r="AZ43" s="21" t="str">
        <f t="shared" si="2"/>
        <v>, zoneIds={283,934}, veteran=false</v>
      </c>
      <c r="BA43" s="21" t="str">
        <f t="shared" si="3"/>
        <v>, setType=LIBSETS_SETTYPE_DUNGEON</v>
      </c>
      <c r="BB43" s="21" t="str">
        <f t="shared" si="4"/>
        <v>},</v>
      </c>
      <c r="BC43" s="21" t="str">
        <f t="shared" si="5"/>
        <v xml:space="preserve"> --Dreugh King Slayer / Dreughkönigsschlächter   [Fungal Grotto I]</v>
      </c>
    </row>
    <row r="44" spans="1:55" x14ac:dyDescent="0.25">
      <c r="A44" s="12">
        <v>62</v>
      </c>
      <c r="B44" t="s">
        <v>786</v>
      </c>
      <c r="C44" t="s">
        <v>2578</v>
      </c>
      <c r="D44" s="3">
        <f t="shared" si="0"/>
        <v>62</v>
      </c>
      <c r="E44" s="60"/>
      <c r="G44" s="8" t="s">
        <v>1485</v>
      </c>
      <c r="I44" t="s">
        <v>91</v>
      </c>
      <c r="J44" t="s">
        <v>91</v>
      </c>
      <c r="K44">
        <v>-1</v>
      </c>
      <c r="L44">
        <v>-1</v>
      </c>
      <c r="M44">
        <v>-1</v>
      </c>
      <c r="N44">
        <v>0</v>
      </c>
      <c r="O44" s="66" t="s">
        <v>114</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WayshrineInfo'!$K$3:$N$9999,4,FALSE),""))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7" t="s">
        <v>2678</v>
      </c>
      <c r="AY44" s="21" t="str">
        <f t="shared" si="1"/>
        <v>[62] = {wayshrines={-1,-1,-1,}, dlcId=DLC_BASE_GAME</v>
      </c>
      <c r="AZ44" s="21" t="str">
        <f t="shared" si="2"/>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x14ac:dyDescent="0.25">
      <c r="A45" s="12">
        <v>63</v>
      </c>
      <c r="B45" t="s">
        <v>787</v>
      </c>
      <c r="C45" t="s">
        <v>788</v>
      </c>
      <c r="D45" s="3">
        <f t="shared" si="0"/>
        <v>63</v>
      </c>
      <c r="E45" s="60"/>
      <c r="G45" s="8" t="s">
        <v>1480</v>
      </c>
      <c r="I45" t="s">
        <v>91</v>
      </c>
      <c r="J45" t="s">
        <v>91</v>
      </c>
      <c r="K45">
        <v>-1</v>
      </c>
      <c r="L45">
        <v>-1</v>
      </c>
      <c r="M45">
        <v>-1</v>
      </c>
      <c r="N45">
        <v>0</v>
      </c>
      <c r="O45" s="66" t="s">
        <v>125</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WayshrineInfo'!$K$3:$N$9999,4,FALSE),""))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7" t="s">
        <v>2678</v>
      </c>
      <c r="AY45" s="21" t="str">
        <f t="shared" si="1"/>
        <v>[63] = {wayshrines={-1,-1,-1,}, dlcId=DLC_BASE_GAME</v>
      </c>
      <c r="AZ45" s="21" t="str">
        <f t="shared" si="2"/>
        <v>, zoneIds={181}, veteran=false</v>
      </c>
      <c r="BA45" s="21" t="str">
        <f t="shared" si="3"/>
        <v>, setType=LIBSETS_SETTYPE_CYRODIIL</v>
      </c>
      <c r="BB45" s="21" t="str">
        <f t="shared" si="4"/>
        <v>, dropMechanic={LIBSETS_DROP_MECHANIC_CITY_CYRODIIL_VLASTARUS}},</v>
      </c>
      <c r="BC45" s="21" t="str">
        <f t="shared" si="5"/>
        <v xml:space="preserve"> --The Juggernaut / Koloss   [Cyrodiil]</v>
      </c>
    </row>
    <row r="46" spans="1:55" x14ac:dyDescent="0.25">
      <c r="A46" s="12">
        <v>64</v>
      </c>
      <c r="B46" t="s">
        <v>789</v>
      </c>
      <c r="C46" t="s">
        <v>2579</v>
      </c>
      <c r="D46" s="3">
        <f t="shared" si="0"/>
        <v>64</v>
      </c>
      <c r="E46" s="60"/>
      <c r="G46" s="8" t="s">
        <v>1485</v>
      </c>
      <c r="I46" t="s">
        <v>91</v>
      </c>
      <c r="J46" t="s">
        <v>91</v>
      </c>
      <c r="K46">
        <v>-1</v>
      </c>
      <c r="L46">
        <v>-1</v>
      </c>
      <c r="M46">
        <v>-1</v>
      </c>
      <c r="N46">
        <v>0</v>
      </c>
      <c r="O46" s="66" t="s">
        <v>113</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WayshrineInfo'!$K$3:$N$9999,4,FALSE),""))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WayshrineInfo'!$K$3:$N$9999,4,FALSE),""))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7" t="s">
        <v>2678</v>
      </c>
      <c r="AY46" s="21" t="str">
        <f t="shared" si="1"/>
        <v>[64] = {wayshrines={-1,-1,-1,}, dlcId=DLC_BASE_GAME</v>
      </c>
      <c r="AZ46" s="21" t="str">
        <f t="shared" si="2"/>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x14ac:dyDescent="0.25">
      <c r="A47" s="12">
        <v>65</v>
      </c>
      <c r="B47" t="s">
        <v>790</v>
      </c>
      <c r="C47" t="s">
        <v>2580</v>
      </c>
      <c r="D47" s="3">
        <f t="shared" si="0"/>
        <v>65</v>
      </c>
      <c r="E47" s="60"/>
      <c r="G47" s="8" t="s">
        <v>1485</v>
      </c>
      <c r="I47" t="s">
        <v>91</v>
      </c>
      <c r="J47" t="s">
        <v>91</v>
      </c>
      <c r="K47">
        <v>-1</v>
      </c>
      <c r="L47">
        <v>-1</v>
      </c>
      <c r="M47">
        <v>-1</v>
      </c>
      <c r="N47">
        <v>0</v>
      </c>
      <c r="O47" s="66" t="s">
        <v>103</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WayshrineInfo'!$K$3:$N$9999,4,FALSE),""))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7" t="s">
        <v>2678</v>
      </c>
      <c r="AY47" s="21" t="str">
        <f t="shared" si="1"/>
        <v>[65] = {wayshrines={-1,-1,-1,}, dlcId=DLC_BASE_GAME</v>
      </c>
      <c r="AZ47" s="21" t="str">
        <f t="shared" si="2"/>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x14ac:dyDescent="0.25">
      <c r="A48" s="12">
        <v>66</v>
      </c>
      <c r="B48" t="s">
        <v>791</v>
      </c>
      <c r="C48" t="s">
        <v>792</v>
      </c>
      <c r="D48" s="3">
        <f t="shared" si="0"/>
        <v>66</v>
      </c>
      <c r="E48" s="60"/>
      <c r="G48" s="8" t="s">
        <v>1485</v>
      </c>
      <c r="I48" t="s">
        <v>91</v>
      </c>
      <c r="J48" t="s">
        <v>91</v>
      </c>
      <c r="K48">
        <v>-1</v>
      </c>
      <c r="L48">
        <v>-1</v>
      </c>
      <c r="M48">
        <v>-1</v>
      </c>
      <c r="N48">
        <v>0</v>
      </c>
      <c r="O48" s="66" t="s">
        <v>114</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WayshrineInfo'!$K$3:$N$9999,4,FALSE),""))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7" t="s">
        <v>2678</v>
      </c>
      <c r="AY48" s="21" t="str">
        <f t="shared" si="1"/>
        <v>[66] = {wayshrines={-1,-1,-1,}, dlcId=DLC_BASE_GAME</v>
      </c>
      <c r="AZ48" s="21" t="str">
        <f t="shared" si="2"/>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x14ac:dyDescent="0.25">
      <c r="A49" s="12">
        <v>67</v>
      </c>
      <c r="B49" t="s">
        <v>793</v>
      </c>
      <c r="C49" t="s">
        <v>794</v>
      </c>
      <c r="D49" s="3">
        <f t="shared" si="0"/>
        <v>67</v>
      </c>
      <c r="E49" s="60"/>
      <c r="G49" s="8" t="s">
        <v>1480</v>
      </c>
      <c r="I49" t="s">
        <v>91</v>
      </c>
      <c r="J49" t="s">
        <v>91</v>
      </c>
      <c r="K49">
        <v>-1</v>
      </c>
      <c r="L49">
        <v>-1</v>
      </c>
      <c r="M49">
        <v>-1</v>
      </c>
      <c r="N49">
        <v>0</v>
      </c>
      <c r="O49" s="66" t="s">
        <v>125</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WayshrineInfo'!$K$3:$N$9999,4,FALSE),""))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7" t="s">
        <v>2678</v>
      </c>
      <c r="AY49" s="21" t="str">
        <f t="shared" si="1"/>
        <v>[67] = {wayshrines={-1,-1,-1,}, dlcId=DLC_BASE_GAME</v>
      </c>
      <c r="AZ49" s="21" t="str">
        <f t="shared" si="2"/>
        <v>, zoneIds={181}, veteran=false</v>
      </c>
      <c r="BA49" s="21" t="str">
        <f t="shared" si="3"/>
        <v>, setType=LIBSETS_SETTYPE_CYRODIIL</v>
      </c>
      <c r="BB49" s="21" t="str">
        <f t="shared" si="4"/>
        <v>, dropMechanic={LIBSETS_DROP_MECHANIC_CITY_CYRODIIL_BRUMA}},</v>
      </c>
      <c r="BC49" s="21" t="str">
        <f t="shared" si="5"/>
        <v xml:space="preserve"> --Shadow Walker / Schattengänger   [Cyrodiil]</v>
      </c>
    </row>
    <row r="50" spans="1:55" x14ac:dyDescent="0.25">
      <c r="A50" s="12">
        <v>68</v>
      </c>
      <c r="B50" t="s">
        <v>795</v>
      </c>
      <c r="C50" t="s">
        <v>796</v>
      </c>
      <c r="D50" s="3">
        <f t="shared" si="0"/>
        <v>68</v>
      </c>
      <c r="E50" s="60"/>
      <c r="G50" s="8" t="s">
        <v>1485</v>
      </c>
      <c r="I50" t="s">
        <v>91</v>
      </c>
      <c r="J50" t="s">
        <v>91</v>
      </c>
      <c r="K50">
        <v>-1</v>
      </c>
      <c r="L50">
        <v>-1</v>
      </c>
      <c r="M50">
        <v>-1</v>
      </c>
      <c r="N50">
        <v>0</v>
      </c>
      <c r="O50" s="66" t="s">
        <v>241</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7" t="s">
        <v>2678</v>
      </c>
      <c r="AY50" s="21" t="str">
        <f t="shared" si="1"/>
        <v>[68] = {wayshrines={-1,-1,-1,}, dlcId=DLC_BASE_GAME</v>
      </c>
      <c r="AZ50" s="21" t="str">
        <f t="shared" si="2"/>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x14ac:dyDescent="0.25">
      <c r="A51" s="12">
        <v>69</v>
      </c>
      <c r="B51" t="s">
        <v>797</v>
      </c>
      <c r="C51" t="s">
        <v>2581</v>
      </c>
      <c r="D51" s="3">
        <f t="shared" si="0"/>
        <v>69</v>
      </c>
      <c r="E51" s="60"/>
      <c r="G51" s="8" t="s">
        <v>1485</v>
      </c>
      <c r="I51" t="s">
        <v>91</v>
      </c>
      <c r="J51" t="s">
        <v>91</v>
      </c>
      <c r="K51">
        <v>-1</v>
      </c>
      <c r="L51">
        <v>-1</v>
      </c>
      <c r="M51">
        <v>-1</v>
      </c>
      <c r="N51">
        <v>0</v>
      </c>
      <c r="O51" s="66" t="s">
        <v>266</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7" t="s">
        <v>2679</v>
      </c>
      <c r="AY51" s="21" t="str">
        <f t="shared" si="1"/>
        <v>[69] = {wayshrines={-1,-1,-1,}, dlcId=DLC_BASE_GAME</v>
      </c>
      <c r="AZ51" s="21" t="str">
        <f t="shared" si="2"/>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x14ac:dyDescent="0.25">
      <c r="A52" s="12">
        <v>70</v>
      </c>
      <c r="B52" t="s">
        <v>798</v>
      </c>
      <c r="C52" t="s">
        <v>799</v>
      </c>
      <c r="D52" s="3">
        <f t="shared" si="0"/>
        <v>70</v>
      </c>
      <c r="E52" s="60"/>
      <c r="G52" s="8" t="s">
        <v>1485</v>
      </c>
      <c r="I52" t="s">
        <v>91</v>
      </c>
      <c r="J52" t="s">
        <v>91</v>
      </c>
      <c r="K52">
        <v>-1</v>
      </c>
      <c r="L52">
        <v>-1</v>
      </c>
      <c r="M52">
        <v>-1</v>
      </c>
      <c r="N52">
        <v>0</v>
      </c>
      <c r="O52" s="66" t="s">
        <v>109</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7" t="s">
        <v>2678</v>
      </c>
      <c r="AY52" s="21" t="str">
        <f t="shared" si="1"/>
        <v>[70] = {wayshrines={-1,-1,-1,}, dlcId=DLC_BASE_GAME</v>
      </c>
      <c r="AZ52" s="21" t="str">
        <f t="shared" si="2"/>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x14ac:dyDescent="0.25">
      <c r="A53" s="12">
        <v>71</v>
      </c>
      <c r="B53" t="s">
        <v>800</v>
      </c>
      <c r="C53" t="s">
        <v>2582</v>
      </c>
      <c r="D53" s="3">
        <f t="shared" si="0"/>
        <v>71</v>
      </c>
      <c r="E53" s="60"/>
      <c r="G53" s="8" t="s">
        <v>1482</v>
      </c>
      <c r="I53" t="s">
        <v>91</v>
      </c>
      <c r="J53" t="s">
        <v>91</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WayshrineInfo'!$K$3:$N$9999,4,FALSE),""))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87" t="s">
        <v>2678</v>
      </c>
      <c r="AY53" s="21" t="str">
        <f t="shared" si="1"/>
        <v>[71] = {wayshrines={185,185,185,}, dlcId=DLC_BASE_GAME</v>
      </c>
      <c r="AZ53" s="21" t="str">
        <f t="shared" si="2"/>
        <v>, zoneIds={31}, veteran=false</v>
      </c>
      <c r="BA53" s="21" t="str">
        <f t="shared" si="3"/>
        <v>, setType=LIBSETS_SETTYPE_DUNGEON</v>
      </c>
      <c r="BB53" s="21" t="str">
        <f t="shared" si="4"/>
        <v>},</v>
      </c>
      <c r="BC53" s="21" t="str">
        <f t="shared" si="5"/>
        <v xml:space="preserve"> --Durok\'s Bane / Duroks Fluch   [Selene's Web]</v>
      </c>
    </row>
    <row r="54" spans="1:55" x14ac:dyDescent="0.25">
      <c r="A54" s="12">
        <v>72</v>
      </c>
      <c r="B54" t="s">
        <v>801</v>
      </c>
      <c r="C54" t="s">
        <v>2583</v>
      </c>
      <c r="D54" s="3">
        <f t="shared" si="0"/>
        <v>72</v>
      </c>
      <c r="E54" s="60"/>
      <c r="G54" s="8" t="s">
        <v>1482</v>
      </c>
      <c r="I54" t="s">
        <v>91</v>
      </c>
      <c r="J54" t="s">
        <v>91</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7" t="s">
        <v>2678</v>
      </c>
      <c r="AY54" s="21" t="str">
        <f t="shared" si="1"/>
        <v>[72] = {wayshrines={187,187,187,}, dlcId=DLC_BASE_GAME</v>
      </c>
      <c r="AZ54" s="21" t="str">
        <f t="shared" si="2"/>
        <v>, zoneIds={64}, veteran=false</v>
      </c>
      <c r="BA54" s="21" t="str">
        <f t="shared" si="3"/>
        <v>, setType=LIBSETS_SETTYPE_DUNGEON</v>
      </c>
      <c r="BB54" s="21" t="str">
        <f t="shared" si="4"/>
        <v>},</v>
      </c>
      <c r="BC54" s="21" t="str">
        <f t="shared" si="5"/>
        <v xml:space="preserve"> --Nikulas\' Heavy Armor / Nikulas' schwere Rüstung   [Blessed Crucible]</v>
      </c>
    </row>
    <row r="55" spans="1:55" x14ac:dyDescent="0.25">
      <c r="A55" s="5">
        <v>73</v>
      </c>
      <c r="B55" t="s">
        <v>802</v>
      </c>
      <c r="C55" t="s">
        <v>2584</v>
      </c>
      <c r="D55" s="3">
        <f t="shared" si="0"/>
        <v>73</v>
      </c>
      <c r="E55" s="60"/>
      <c r="G55" s="8" t="s">
        <v>1479</v>
      </c>
      <c r="I55" t="s">
        <v>91</v>
      </c>
      <c r="J55" t="s">
        <v>91</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WayshrineInfo'!$K$3:$N$9999,4,FALSE),""))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WayshrineInfo'!$K$3:$N$9999,4,FALSE),""))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7" t="s">
        <v>2678</v>
      </c>
      <c r="AY55" s="21" t="str">
        <f t="shared" si="1"/>
        <v>[73] = {wayshrines={135,135,135,}, traitsNeeded=8, dlcId=DLC_BASE_GAME</v>
      </c>
      <c r="AZ55" s="21" t="str">
        <f t="shared" si="2"/>
        <v>, zoneIds={347,347,347}, veteran=false</v>
      </c>
      <c r="BA55" s="21" t="str">
        <f t="shared" si="3"/>
        <v>, setType=LIBSETS_SETTYPE_CRAFTED</v>
      </c>
      <c r="BB55" s="21" t="str">
        <f t="shared" si="4"/>
        <v>},</v>
      </c>
      <c r="BC55" s="21" t="str">
        <f t="shared" si="5"/>
        <v xml:space="preserve"> --Oblivion\'s Foe / Erinnerung   [Coldharbour, Coldharbour, Coldharbour]</v>
      </c>
    </row>
    <row r="56" spans="1:55" x14ac:dyDescent="0.25">
      <c r="A56" s="5">
        <v>74</v>
      </c>
      <c r="B56" t="s">
        <v>803</v>
      </c>
      <c r="C56" t="s">
        <v>2585</v>
      </c>
      <c r="D56" s="3">
        <f t="shared" si="0"/>
        <v>74</v>
      </c>
      <c r="E56" s="60"/>
      <c r="G56" s="8" t="s">
        <v>1479</v>
      </c>
      <c r="I56" t="s">
        <v>91</v>
      </c>
      <c r="J56" t="s">
        <v>91</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WayshrineInfo'!$K$3:$N$9999,4,FALSE),""))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WayshrineInfo'!$K$3:$N$9999,4,FALSE),""))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7" t="s">
        <v>2678</v>
      </c>
      <c r="AY56" s="21" t="str">
        <f t="shared" si="1"/>
        <v>[74] = {wayshrines={133,133,133,}, traitsNeeded=8, dlcId=DLC_BASE_GAME</v>
      </c>
      <c r="AZ56" s="21" t="str">
        <f t="shared" si="2"/>
        <v>, zoneIds={347,347,347}, veteran=false</v>
      </c>
      <c r="BA56" s="21" t="str">
        <f t="shared" si="3"/>
        <v>, setType=LIBSETS_SETTYPE_CRAFTED</v>
      </c>
      <c r="BB56" s="21" t="str">
        <f t="shared" si="4"/>
        <v>},</v>
      </c>
      <c r="BC56" s="21" t="str">
        <f t="shared" si="5"/>
        <v xml:space="preserve"> --Spectre\'s Eye / Schemenauge   [Coldharbour, Coldharbour, Coldharbour]</v>
      </c>
    </row>
    <row r="57" spans="1:55" x14ac:dyDescent="0.25">
      <c r="A57" s="5">
        <v>75</v>
      </c>
      <c r="B57" t="s">
        <v>804</v>
      </c>
      <c r="C57" t="s">
        <v>2586</v>
      </c>
      <c r="D57" s="3">
        <f t="shared" si="0"/>
        <v>75</v>
      </c>
      <c r="E57" s="60"/>
      <c r="G57" s="8" t="s">
        <v>1479</v>
      </c>
      <c r="I57" t="s">
        <v>91</v>
      </c>
      <c r="J57" t="s">
        <v>91</v>
      </c>
      <c r="K57">
        <v>19</v>
      </c>
      <c r="L57">
        <v>165</v>
      </c>
      <c r="M57">
        <v>24</v>
      </c>
      <c r="N57">
        <v>3</v>
      </c>
      <c r="P57" s="3" t="e">
        <f>IF(AND(G57&lt;&gt;"LIBSETS_SETTYPE_BATTLEGROUND",G57&lt;&gt;"LIBSETS_SETTYPE_SPECIAL",G57&lt;&gt;"LIBSETS_SETTYPE_MYTHIC"), IF(Q57&lt;&gt;"",VLOOKUP(Q57,'ESO zone constants'!$D$3:$H$10001,5,FALSE),""),"")</f>
        <v>#N/A</v>
      </c>
      <c r="Q57" t="e">
        <f>IF(AND(O57&lt;&gt;"",NOT(ISERROR(O57))),O57, IF(AND(K57&lt;&gt;"",K57&gt;0,NOT(ISERROR(K57))),VLOOKUP(K57,'ESO dumped WayshrineInfo'!$K$3:$N$9999,4,FALSE),""))</f>
        <v>#N/A</v>
      </c>
      <c r="S57" s="19" t="e">
        <f>IF(AND(R57&lt;&gt;"",NOT(ISERROR(R57))),R57,IF(P57&lt;&gt;"",IF(NOT(ISERROR(VLOOKUP(P57,'ESO Dungeon constants'!$D$3:$H$9999,5,FALSE))),VLOOKUP(P57,'ESO Dungeon constants'!$D$3:$I$9999,6,FALSE),VLOOKUP(P57,'ESO zone constants'!$H$3:$K$9987,4,FALSE)),""))</f>
        <v>#N/A</v>
      </c>
      <c r="T57" s="3" t="e">
        <f>IF(S57&lt;&gt;"",VLOOKUP(S57,'LibSets constants'!$B$4:$C$1003,2,FALSE),"")</f>
        <v>#N/A</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WayshrineInfo'!$K$3:$N$9999,4,FALSE),""))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WayshrineInfo'!$K$3:$N$9999,4,FALSE),""))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7" t="s">
        <v>2679</v>
      </c>
      <c r="AY57" s="21" t="e">
        <f t="shared" si="1"/>
        <v>#N/A</v>
      </c>
      <c r="AZ57" s="21" t="e">
        <f t="shared" si="2"/>
        <v>#N/A</v>
      </c>
      <c r="BA57" s="21" t="str">
        <f t="shared" si="3"/>
        <v>, setType=LIBSETS_SETTYPE_CRAFTED</v>
      </c>
      <c r="BB57" s="21" t="str">
        <f t="shared" si="4"/>
        <v>, isProcSetAllowedInPvP=1},</v>
      </c>
      <c r="BC57" s="21" t="e">
        <f t="shared" si="5"/>
        <v>#N/A</v>
      </c>
    </row>
    <row r="58" spans="1:55" x14ac:dyDescent="0.25">
      <c r="A58" s="12">
        <v>76</v>
      </c>
      <c r="B58" t="s">
        <v>805</v>
      </c>
      <c r="C58" t="s">
        <v>806</v>
      </c>
      <c r="D58" s="3">
        <f t="shared" si="0"/>
        <v>76</v>
      </c>
      <c r="E58" s="60"/>
      <c r="G58" s="8" t="s">
        <v>1480</v>
      </c>
      <c r="I58" t="s">
        <v>91</v>
      </c>
      <c r="J58" t="s">
        <v>91</v>
      </c>
      <c r="K58">
        <v>-1</v>
      </c>
      <c r="L58">
        <v>-1</v>
      </c>
      <c r="M58">
        <v>-1</v>
      </c>
      <c r="N58">
        <v>0</v>
      </c>
      <c r="O58" s="66" t="s">
        <v>125</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2820</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WayshrineInfo'!$K$3:$N$9999,4,FALSE),""))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87" t="s">
        <v>2679</v>
      </c>
      <c r="AY58" s="21" t="str">
        <f t="shared" si="1"/>
        <v>[76] = {wayshrines={-1,-1,-1,}, dlcId=DLC_BASE_GAME</v>
      </c>
      <c r="AZ58" s="21" t="str">
        <f t="shared" si="2"/>
        <v>, zoneIds={181}, veteran=false</v>
      </c>
      <c r="BA58" s="21" t="str">
        <f t="shared" si="3"/>
        <v>, setType=LIBSETS_SETTYPE_CYRODIIL</v>
      </c>
      <c r="BB58" s="21" t="str">
        <f t="shared" si="4"/>
        <v>, isProcSetAllowedInPvP=1, dropMechanic={LIBSETS_DROP_MECHANIC_CITY_CYRODIIL_CROPSFORD}},</v>
      </c>
      <c r="BC58" s="21" t="str">
        <f t="shared" si="5"/>
        <v xml:space="preserve"> --Robes of Alteration Mastery / Roben der Veränderungsbeherrschung   [Cyrodiil]</v>
      </c>
    </row>
    <row r="59" spans="1:55" x14ac:dyDescent="0.25">
      <c r="A59" s="12">
        <v>77</v>
      </c>
      <c r="B59" t="s">
        <v>807</v>
      </c>
      <c r="C59" t="s">
        <v>808</v>
      </c>
      <c r="D59" s="3">
        <f t="shared" si="0"/>
        <v>77</v>
      </c>
      <c r="E59" s="60"/>
      <c r="G59" s="8" t="s">
        <v>1482</v>
      </c>
      <c r="I59" t="s">
        <v>91</v>
      </c>
      <c r="J59" t="s">
        <v>91</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7" t="s">
        <v>2678</v>
      </c>
      <c r="AY59" s="21" t="str">
        <f t="shared" si="1"/>
        <v>[77] = {wayshrines={196,196,196,}, dlcId=DLC_BASE_GAME</v>
      </c>
      <c r="AZ59" s="21" t="str">
        <f t="shared" si="2"/>
        <v>, zoneIds={22}, veteran=false</v>
      </c>
      <c r="BA59" s="21" t="str">
        <f t="shared" si="3"/>
        <v>, setType=LIBSETS_SETTYPE_DUNGEON</v>
      </c>
      <c r="BB59" s="21" t="str">
        <f t="shared" si="4"/>
        <v>},</v>
      </c>
      <c r="BC59" s="21" t="str">
        <f t="shared" si="5"/>
        <v xml:space="preserve"> --Crusader / Glaubenskrieger   [Volenfell]</v>
      </c>
    </row>
    <row r="60" spans="1:55" x14ac:dyDescent="0.25">
      <c r="A60" s="5">
        <v>78</v>
      </c>
      <c r="B60" t="s">
        <v>809</v>
      </c>
      <c r="C60" t="s">
        <v>810</v>
      </c>
      <c r="D60" s="3">
        <f t="shared" si="0"/>
        <v>78</v>
      </c>
      <c r="E60" s="60"/>
      <c r="G60" s="8" t="s">
        <v>1479</v>
      </c>
      <c r="I60" t="s">
        <v>91</v>
      </c>
      <c r="J60" t="s">
        <v>91</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WayshrineInfo'!$K$3:$N$9999,4,FALSE),""))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WayshrineInfo'!$K$3:$N$9999,4,FALSE),""))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7" t="s">
        <v>2678</v>
      </c>
      <c r="AY60" s="21" t="str">
        <f t="shared" si="1"/>
        <v>[78] = {wayshrines={9,154,51,}, traitsNeeded=4, dlcId=DLC_BASE_GAME</v>
      </c>
      <c r="AZ60" s="21" t="str">
        <f t="shared" si="2"/>
        <v>, zoneIds={20,108,117}, veteran=false</v>
      </c>
      <c r="BA60" s="21" t="str">
        <f t="shared" si="3"/>
        <v>, setType=LIBSETS_SETTYPE_CRAFTED</v>
      </c>
      <c r="BB60" s="21" t="str">
        <f t="shared" si="4"/>
        <v>},</v>
      </c>
      <c r="BC60" s="21" t="str">
        <f t="shared" si="5"/>
        <v xml:space="preserve"> --Hist Bark / Histrinde   [Rivenspire, Greenshade, Shadowfen]</v>
      </c>
    </row>
    <row r="61" spans="1:55" x14ac:dyDescent="0.25">
      <c r="A61" s="5">
        <v>79</v>
      </c>
      <c r="B61" t="s">
        <v>811</v>
      </c>
      <c r="C61" t="s">
        <v>2587</v>
      </c>
      <c r="D61" s="3">
        <f t="shared" si="0"/>
        <v>79</v>
      </c>
      <c r="E61" s="60"/>
      <c r="G61" s="8" t="s">
        <v>1479</v>
      </c>
      <c r="I61" t="s">
        <v>91</v>
      </c>
      <c r="J61" t="s">
        <v>91</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WayshrineInfo'!$K$3:$N$9999,4,FALSE),""))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WayshrineInfo'!$K$3:$N$9999,4,FALSE),""))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87" t="s">
        <v>2679</v>
      </c>
      <c r="AY61" s="21" t="str">
        <f t="shared" si="1"/>
        <v>[79] = {wayshrines={35,144,111,}, traitsNeeded=6, dlcId=DLC_BASE_GAME</v>
      </c>
      <c r="AZ61" s="21" t="str">
        <f t="shared" si="2"/>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x14ac:dyDescent="0.25">
      <c r="A62" s="5">
        <v>80</v>
      </c>
      <c r="B62" t="s">
        <v>812</v>
      </c>
      <c r="C62" t="s">
        <v>2588</v>
      </c>
      <c r="D62" s="3">
        <f t="shared" si="0"/>
        <v>80</v>
      </c>
      <c r="E62" s="60"/>
      <c r="G62" s="8" t="s">
        <v>1479</v>
      </c>
      <c r="I62" t="s">
        <v>91</v>
      </c>
      <c r="J62" t="s">
        <v>91</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WayshrineInfo'!$K$3:$N$9999,4,FALSE),""))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WayshrineInfo'!$K$3:$N$9999,4,FALSE),""))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87" t="s">
        <v>2678</v>
      </c>
      <c r="AY62" s="21" t="str">
        <f t="shared" si="1"/>
        <v>[80] = {wayshrines={39,161,113,}, traitsNeeded=6, dlcId=DLC_BASE_GAME</v>
      </c>
      <c r="AZ62" s="21" t="str">
        <f t="shared" si="2"/>
        <v>, zoneIds={92,382,103}, veteran=false</v>
      </c>
      <c r="BA62" s="21" t="str">
        <f t="shared" si="3"/>
        <v>, setType=LIBSETS_SETTYPE_CRAFTED</v>
      </c>
      <c r="BB62" s="21" t="str">
        <f t="shared" si="4"/>
        <v>},</v>
      </c>
      <c r="BC62" s="21" t="str">
        <f t="shared" si="5"/>
        <v xml:space="preserve"> --Hunding\'s Rage / Hundings Zorn   [Bangkorai, Reaper's March, The Rift]</v>
      </c>
    </row>
    <row r="63" spans="1:55" x14ac:dyDescent="0.25">
      <c r="A63" s="5">
        <v>81</v>
      </c>
      <c r="B63" t="s">
        <v>813</v>
      </c>
      <c r="C63" t="s">
        <v>814</v>
      </c>
      <c r="D63" s="3">
        <f t="shared" si="0"/>
        <v>81</v>
      </c>
      <c r="G63" s="8" t="s">
        <v>1479</v>
      </c>
      <c r="I63" t="s">
        <v>91</v>
      </c>
      <c r="J63" t="s">
        <v>91</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WayshrineInfo'!$K$3:$N$9999,4,FALSE),""))</f>
        <v>Malabal Tor</v>
      </c>
      <c r="AB63" s="43" t="str">
        <f>IF(AA63&lt;&gt;"",IF(AA63&lt;&gt;"LIBSETS_DROP_MECHANIC_MONSTER_NAME",VLOOKUP(AA63,'LibSets constants'!$I$4:$L$1003,3,FALSE),""),"")</f>
        <v/>
      </c>
      <c r="AC63" s="43" t="str">
        <f>IF(AA63&lt;&gt;"",IF(AA63&lt;&gt;"LIBSETS_DROP_MECHANIC_MONSTER_NAME",VLOOKUP(AA63,'LibSets constants'!$I$4:$L$1003,4,FALSE),""),"")</f>
        <v/>
      </c>
      <c r="AD63" s="3" t="e">
        <f>IF(G63&lt;&gt;"LIBSETS_SETTYPE_BATTLEGROUND",IF(G63&lt;&gt;"LIBSETS_SETTYPE_SPECIAL",IF(AE63&lt;&gt;"",VLOOKUP(AE63,'ESO zone constants'!$D$3:$H$4953,5,FALSE),""),""),"")</f>
        <v>#N/A</v>
      </c>
      <c r="AE63" t="e">
        <f>IF(AND(O63&lt;&gt;"",NOT(ISERROR(O63))),"",IF(AND(M63&lt;&gt;"",M63&gt;0,NOT(ISERROR(M63))),VLOOKUP(M63,'ESO dumped WayshrineInfo'!$K$3:$N$9999,4,FALSE),""))</f>
        <v>#N/A</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7" t="s">
        <v>2678</v>
      </c>
      <c r="AY63" s="21" t="str">
        <f t="shared" si="1"/>
        <v>[81] = {wayshrines={137,103,89,}, traitsNeeded=5, dlcId=DLC_BASE_GAME</v>
      </c>
      <c r="AZ63" s="21" t="e">
        <f t="shared" si="2"/>
        <v>#N/A</v>
      </c>
      <c r="BA63" s="21" t="str">
        <f t="shared" si="3"/>
        <v>, setType=LIBSETS_SETTYPE_CRAFTED</v>
      </c>
      <c r="BB63" s="21" t="str">
        <f t="shared" si="4"/>
        <v>},</v>
      </c>
      <c r="BC63" s="21" t="e">
        <f t="shared" si="5"/>
        <v>#N/A</v>
      </c>
    </row>
    <row r="64" spans="1:55" x14ac:dyDescent="0.25">
      <c r="A64" s="5">
        <v>82</v>
      </c>
      <c r="B64" t="s">
        <v>815</v>
      </c>
      <c r="C64" t="s">
        <v>2589</v>
      </c>
      <c r="D64" s="3">
        <f t="shared" si="0"/>
        <v>82</v>
      </c>
      <c r="G64" s="8" t="s">
        <v>1479</v>
      </c>
      <c r="I64" t="s">
        <v>91</v>
      </c>
      <c r="J64" t="s">
        <v>91</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97"/>
      <c r="Y64" s="3">
        <f>IF(G64&lt;&gt;"LIBSETS_SETTYPE_BATTLEGROUND",IF(G64&lt;&gt;"LIBSETS_SETTYPE_SPECIAL",IF(X64&lt;&gt;"",X64,IF(Z64&lt;&gt;"",VLOOKUP(Z64,'ESO zone constants'!$D$3:$H$4953,5,FALSE),"")),""),"")</f>
        <v>58</v>
      </c>
      <c r="Z64" t="str">
        <f>IF(AND(O64&lt;&gt;"",NOT(ISERROR(O64))),"",IF(AND(L64&lt;&gt;"",L64&gt;0,NOT(ISERROR(L64))),VLOOKUP(L64,'ESO dumped WayshrineInfo'!$K$3:$N$9999,4,FALSE),""))</f>
        <v>Malabal Tor</v>
      </c>
      <c r="AB64" s="3" t="str">
        <f>IF(AA64&lt;&gt;"",IF(AA64&lt;&gt;"LIBSETS_DROP_MECHANIC_MONSTER_NAME",VLOOKUP(AA64,'LibSets constants'!$I$4:$L$1003,3,FALSE),""),"")</f>
        <v/>
      </c>
      <c r="AC64" s="3" t="str">
        <f>IF(AA64&lt;&gt;"",IF(AA64&lt;&gt;"LIBSETS_DROP_MECHANIC_MONSTER_NAME",VLOOKUP(AA64,'LibSets constants'!$I$4:$L$1003,4,FALSE),""),"")</f>
        <v/>
      </c>
      <c r="AD64" s="3" t="e">
        <f>IF(G64&lt;&gt;"LIBSETS_SETTYPE_BATTLEGROUND",IF(G64&lt;&gt;"LIBSETS_SETTYPE_SPECIAL",IF(AE64&lt;&gt;"",VLOOKUP(AE64,'ESO zone constants'!$D$3:$H$4953,5,FALSE),""),""),"")</f>
        <v>#N/A</v>
      </c>
      <c r="AE64" t="e">
        <f>IF(AND(O64&lt;&gt;"",NOT(ISERROR(O64))),"",IF(AND(M64&lt;&gt;"",M64&gt;0,NOT(ISERROR(M64))),VLOOKUP(M64,'ESO dumped WayshrineInfo'!$K$3:$N$9999,4,FALSE),""))</f>
        <v>#N/A</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7" t="s">
        <v>2678</v>
      </c>
      <c r="AY64" s="21" t="str">
        <f t="shared" si="1"/>
        <v>[82] = {wayshrines={155,105,95,}, traitsNeeded=5, dlcId=DLC_BASE_GAME</v>
      </c>
      <c r="AZ64" s="21" t="e">
        <f t="shared" si="2"/>
        <v>#N/A</v>
      </c>
      <c r="BA64" s="21" t="str">
        <f t="shared" si="3"/>
        <v>, setType=LIBSETS_SETTYPE_CRAFTED</v>
      </c>
      <c r="BB64" s="21" t="str">
        <f t="shared" si="4"/>
        <v>},</v>
      </c>
      <c r="BC64" s="21" t="e">
        <f t="shared" si="5"/>
        <v>#N/A</v>
      </c>
    </row>
    <row r="65" spans="1:55" x14ac:dyDescent="0.25">
      <c r="A65" s="12">
        <v>83</v>
      </c>
      <c r="B65" t="s">
        <v>816</v>
      </c>
      <c r="C65" t="s">
        <v>817</v>
      </c>
      <c r="D65" s="3">
        <f t="shared" si="0"/>
        <v>83</v>
      </c>
      <c r="E65" s="42"/>
      <c r="G65" s="8" t="s">
        <v>1480</v>
      </c>
      <c r="I65" t="s">
        <v>91</v>
      </c>
      <c r="J65" t="s">
        <v>91</v>
      </c>
      <c r="K65">
        <v>-1</v>
      </c>
      <c r="L65">
        <v>-1</v>
      </c>
      <c r="M65">
        <v>-1</v>
      </c>
      <c r="N65">
        <v>0</v>
      </c>
      <c r="O65" s="66" t="s">
        <v>125</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WayshrineInfo'!$K$3:$N$9999,4,FALSE),""))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87" t="s">
        <v>2679</v>
      </c>
      <c r="AY65" s="21" t="str">
        <f t="shared" si="1"/>
        <v>[83] = {wayshrines={-1,-1,-1,}, dlcId=DLC_BASE_GAME</v>
      </c>
      <c r="AZ65" s="21" t="str">
        <f t="shared" si="2"/>
        <v>, zoneIds={181}, veteran=false</v>
      </c>
      <c r="BA65" s="21" t="str">
        <f t="shared" si="3"/>
        <v>, setType=LIBSETS_SETTYPE_CYRODIIL</v>
      </c>
      <c r="BB65" s="21" t="str">
        <f t="shared" si="4"/>
        <v>, isProcSetAllowedInPvP=1, dropMechanic={LIBSETS_DROP_MECHANIC_CITY_CYRODIIL_VLASTARUS}},</v>
      </c>
      <c r="BC65" s="21" t="str">
        <f t="shared" si="5"/>
        <v xml:space="preserve"> --Elf Bane / Elfenfluch   [Cyrodiil]</v>
      </c>
    </row>
    <row r="66" spans="1:55" x14ac:dyDescent="0.25">
      <c r="A66" s="5">
        <v>84</v>
      </c>
      <c r="B66" t="s">
        <v>818</v>
      </c>
      <c r="C66" t="s">
        <v>2590</v>
      </c>
      <c r="D66" s="3">
        <f t="shared" si="0"/>
        <v>84</v>
      </c>
      <c r="G66" s="8" t="s">
        <v>1479</v>
      </c>
      <c r="I66" t="s">
        <v>91</v>
      </c>
      <c r="J66" t="s">
        <v>91</v>
      </c>
      <c r="K66">
        <v>-2</v>
      </c>
      <c r="L66">
        <v>-2</v>
      </c>
      <c r="M66">
        <v>-2</v>
      </c>
      <c r="N66">
        <v>8</v>
      </c>
      <c r="O66" s="66" t="s">
        <v>138</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WayshrineInfo'!$K$3:$N$9999,4,FALSE),""))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7" t="s">
        <v>2679</v>
      </c>
      <c r="AY66" s="21" t="str">
        <f t="shared" si="1"/>
        <v>[84] = {wayshrines={-2,-2,-2,}, traitsNeeded=8, dlcId=DLC_BASE_GAME</v>
      </c>
      <c r="AZ66" s="21" t="str">
        <f t="shared" si="2"/>
        <v>, zoneIds={208}, veteran=false</v>
      </c>
      <c r="BA66" s="21" t="str">
        <f t="shared" si="3"/>
        <v>, setType=LIBSETS_SETTYPE_CRAFTED</v>
      </c>
      <c r="BB66" s="21" t="str">
        <f t="shared" si="4"/>
        <v>, isProcSetAllowedInPvP=1},</v>
      </c>
      <c r="BC66" s="21" t="str">
        <f t="shared" si="5"/>
        <v xml:space="preserve"> --Orgnum\'s Scales / Orgnums Schuppen   [The Earth Forge]</v>
      </c>
    </row>
    <row r="67" spans="1:55" x14ac:dyDescent="0.25">
      <c r="A67" s="12">
        <v>85</v>
      </c>
      <c r="B67" t="s">
        <v>819</v>
      </c>
      <c r="C67" t="s">
        <v>2591</v>
      </c>
      <c r="D67" s="3">
        <f t="shared" ref="D67:D130" si="6">A67</f>
        <v>85</v>
      </c>
      <c r="G67" s="8" t="s">
        <v>1480</v>
      </c>
      <c r="I67" t="s">
        <v>91</v>
      </c>
      <c r="J67" t="s">
        <v>91</v>
      </c>
      <c r="K67">
        <v>-1</v>
      </c>
      <c r="L67">
        <v>-1</v>
      </c>
      <c r="M67">
        <v>-1</v>
      </c>
      <c r="N67">
        <v>0</v>
      </c>
      <c r="O67" s="66" t="s">
        <v>125</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2820</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WayshrineInfo'!$K$3:$N$9999,4,FALSE),""))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87" t="s">
        <v>2678</v>
      </c>
      <c r="AY67" s="21" t="str">
        <f t="shared" si="1"/>
        <v>[85] = {wayshrines={-1,-1,-1,}, dlcId=DLC_BASE_GAME</v>
      </c>
      <c r="AZ67" s="21" t="str">
        <f t="shared" si="2"/>
        <v>, zoneIds={181}, veteran=false</v>
      </c>
      <c r="BA67" s="21" t="str">
        <f t="shared" si="3"/>
        <v>, setType=LIBSETS_SETTYPE_CYRODIIL</v>
      </c>
      <c r="BB67" s="21" t="str">
        <f t="shared" si="4"/>
        <v>, dropMechanic={LIBSETS_DROP_MECHANIC_CITY_CYRODIIL_CROPSFORD}},</v>
      </c>
      <c r="BC67" s="21" t="str">
        <f t="shared" si="5"/>
        <v xml:space="preserve"> --Almalexia\'s Mercy / Almalexias Gnade   [Cyrodiil]</v>
      </c>
    </row>
    <row r="68" spans="1:55" x14ac:dyDescent="0.25">
      <c r="A68" s="12">
        <v>86</v>
      </c>
      <c r="B68" t="s">
        <v>820</v>
      </c>
      <c r="C68" t="s">
        <v>2592</v>
      </c>
      <c r="D68" s="3">
        <f t="shared" si="6"/>
        <v>86</v>
      </c>
      <c r="G68" s="8" t="s">
        <v>1485</v>
      </c>
      <c r="I68" t="s">
        <v>91</v>
      </c>
      <c r="J68" t="s">
        <v>91</v>
      </c>
      <c r="K68">
        <v>-1</v>
      </c>
      <c r="L68">
        <v>-1</v>
      </c>
      <c r="M68">
        <v>-1</v>
      </c>
      <c r="N68">
        <v>0</v>
      </c>
      <c r="O68" s="66" t="s">
        <v>264</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WayshrineInfo'!$K$3:$N$9999,4,FALSE),""))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7" t="s">
        <v>2678</v>
      </c>
      <c r="AY68" s="21" t="str">
        <f t="shared" ref="AY68:AY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 t="shared" ref="AZ68:AZ131" si="8">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 t="shared" ref="BA68:BA131" si="9">IF(F68&lt;&gt;"Not in the game (anymore)",IF(A68&lt;&gt;"",", setType="&amp;G68,"")&amp;IF(J68="true",", multiTrialSet=true",""),"")</f>
        <v>, setType=LIBSETS_SETTYPE_OVERLAND</v>
      </c>
      <c r="BB68" s="21" t="str">
        <f t="shared" ref="BB68:BB131" si="10">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 t="shared" ref="BC68:BC131" si="11">IF(F68&lt;&gt;"Not in the game (anymore)",IF(C68&lt;&gt;"",CONCATENATE(" --",C68," / ",B68,"   [",IF(Q68&lt;&gt;"",Q68,""),IF(Z68&lt;&gt;"",", "&amp;Z68,""),IF(AE68&lt;&gt;"",", "&amp;AE68,""),IF(AJ68&lt;&gt;"",", "&amp;AJ68,""),IF(AO68&lt;&gt;"",", "&amp;AO68,""),IF(AT68&lt;&gt;"",", "&amp;AT68,""),"]")),"")</f>
        <v xml:space="preserve"> --Queen\'s Elegance / Eleganz der Königin   [Auridon]</v>
      </c>
    </row>
    <row r="69" spans="1:55" x14ac:dyDescent="0.25">
      <c r="A69" s="5">
        <v>87</v>
      </c>
      <c r="B69" t="s">
        <v>821</v>
      </c>
      <c r="C69" t="s">
        <v>822</v>
      </c>
      <c r="D69" s="3">
        <f t="shared" si="6"/>
        <v>87</v>
      </c>
      <c r="G69" s="8" t="s">
        <v>1479</v>
      </c>
      <c r="I69" t="s">
        <v>91</v>
      </c>
      <c r="J69" t="s">
        <v>91</v>
      </c>
      <c r="K69">
        <v>-1</v>
      </c>
      <c r="L69">
        <v>-1</v>
      </c>
      <c r="M69">
        <v>-1</v>
      </c>
      <c r="N69">
        <v>8</v>
      </c>
      <c r="O69" s="66" t="s">
        <v>187</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WayshrineInfo'!$K$3:$N$9999,4,FALSE),""))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87" t="s">
        <v>2679</v>
      </c>
      <c r="AY69" s="21" t="str">
        <f t="shared" si="7"/>
        <v>[87] = {wayshrines={-1,-1,-1,}, traitsNeeded=8, dlcId=DLC_BASE_GAME</v>
      </c>
      <c r="AZ69" s="21" t="str">
        <f t="shared" si="8"/>
        <v>, zoneIds={267}, veteran=false</v>
      </c>
      <c r="BA69" s="21" t="str">
        <f t="shared" si="9"/>
        <v>, setType=LIBSETS_SETTYPE_CRAFTED</v>
      </c>
      <c r="BB69" s="21" t="str">
        <f t="shared" si="10"/>
        <v>, isProcSetAllowedInPvP=1},</v>
      </c>
      <c r="BC69" s="21" t="str">
        <f t="shared" si="11"/>
        <v xml:space="preserve"> --Eyes of Mara / Augen von Mara   [Eyevea]</v>
      </c>
    </row>
    <row r="70" spans="1:55" x14ac:dyDescent="0.25">
      <c r="A70" s="12">
        <v>88</v>
      </c>
      <c r="B70" t="s">
        <v>823</v>
      </c>
      <c r="C70" t="s">
        <v>824</v>
      </c>
      <c r="D70" s="3">
        <f t="shared" si="6"/>
        <v>88</v>
      </c>
      <c r="G70" s="8" t="s">
        <v>1477</v>
      </c>
      <c r="I70" t="s">
        <v>91</v>
      </c>
      <c r="J70" t="s">
        <v>91</v>
      </c>
      <c r="K70">
        <v>270</v>
      </c>
      <c r="L70">
        <v>270</v>
      </c>
      <c r="M70">
        <v>270</v>
      </c>
      <c r="N70">
        <v>0</v>
      </c>
      <c r="O70" s="66" t="s">
        <v>441</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WayshrineInfo'!$K$3:$N$9999,4,FALSE),""))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WayshrineInfo'!$K$3:$N$9999,4,FALSE),""))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43" t="str">
        <f>IF(AU70&lt;&gt;"",IF(AU70&lt;&gt;"LIBSETS_DROP_MECHANIC_MONSTER_NAME",VLOOKUP(AU70,'LibSets constants'!$I$4:$L$1003,4,FALSE),""),"")</f>
        <v/>
      </c>
      <c r="AX70" s="87" t="s">
        <v>2679</v>
      </c>
      <c r="AY70" s="21" t="str">
        <f t="shared" si="7"/>
        <v>[88] = {wayshrines={270,270,270,}, dlcId=DLC_BASE_GAME</v>
      </c>
      <c r="AZ70" s="21" t="str">
        <f t="shared" si="8"/>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x14ac:dyDescent="0.25">
      <c r="A71" s="12">
        <v>89</v>
      </c>
      <c r="B71" t="s">
        <v>825</v>
      </c>
      <c r="C71" t="s">
        <v>826</v>
      </c>
      <c r="D71" s="3">
        <f t="shared" si="6"/>
        <v>89</v>
      </c>
      <c r="G71" s="8" t="s">
        <v>1480</v>
      </c>
      <c r="I71" t="s">
        <v>91</v>
      </c>
      <c r="J71" t="s">
        <v>91</v>
      </c>
      <c r="K71">
        <v>-1</v>
      </c>
      <c r="L71">
        <v>-1</v>
      </c>
      <c r="M71">
        <v>-1</v>
      </c>
      <c r="N71">
        <v>0</v>
      </c>
      <c r="O71" s="66" t="s">
        <v>125</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WayshrineInfo'!$K$3:$N$9999,4,FALSE),""))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WayshrineInfo'!$K$3:$N$9999,4,FALSE),""))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7" t="s">
        <v>2678</v>
      </c>
      <c r="AY71" s="21" t="str">
        <f t="shared" si="7"/>
        <v>[89] = {wayshrines={-1,-1,-1,}, dlcId=DLC_BASE_GAME</v>
      </c>
      <c r="AZ71" s="21" t="str">
        <f t="shared" si="8"/>
        <v>, zoneIds={181}, veteran=false</v>
      </c>
      <c r="BA71" s="21" t="str">
        <f t="shared" si="9"/>
        <v>, setType=LIBSETS_SETTYPE_CYRODIIL</v>
      </c>
      <c r="BB71" s="21" t="str">
        <f t="shared" si="10"/>
        <v>, dropMechanic={LIBSETS_DROP_MECHANIC_CITY_CYRODIIL_BRUMA}},</v>
      </c>
      <c r="BC71" s="21" t="str">
        <f t="shared" si="11"/>
        <v xml:space="preserve"> --Sentry / Wachposten   [Cyrodiil]</v>
      </c>
    </row>
    <row r="72" spans="1:55" x14ac:dyDescent="0.25">
      <c r="A72" s="12">
        <v>90</v>
      </c>
      <c r="B72" t="s">
        <v>827</v>
      </c>
      <c r="C72" t="s">
        <v>2593</v>
      </c>
      <c r="D72" s="3">
        <f t="shared" si="6"/>
        <v>90</v>
      </c>
      <c r="G72" s="8" t="s">
        <v>1485</v>
      </c>
      <c r="I72" t="s">
        <v>91</v>
      </c>
      <c r="J72" t="s">
        <v>91</v>
      </c>
      <c r="K72">
        <v>-1</v>
      </c>
      <c r="L72">
        <v>-1</v>
      </c>
      <c r="M72">
        <v>-1</v>
      </c>
      <c r="N72">
        <v>0</v>
      </c>
      <c r="O72" s="66" t="s">
        <v>265</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WayshrineInfo'!$K$3:$N$9999,4,FALSE),""))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7" t="s">
        <v>2678</v>
      </c>
      <c r="AY72" s="21" t="str">
        <f t="shared" si="7"/>
        <v>[90] = {wayshrines={-1,-1,-1,}, dlcId=DLC_BASE_GAME</v>
      </c>
      <c r="AZ72" s="21" t="str">
        <f t="shared" si="8"/>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x14ac:dyDescent="0.25">
      <c r="A73" s="12">
        <v>91</v>
      </c>
      <c r="B73" t="s">
        <v>828</v>
      </c>
      <c r="C73" t="s">
        <v>2594</v>
      </c>
      <c r="D73" s="3">
        <f t="shared" si="6"/>
        <v>91</v>
      </c>
      <c r="G73" s="8" t="s">
        <v>1482</v>
      </c>
      <c r="I73" t="s">
        <v>91</v>
      </c>
      <c r="J73" t="s">
        <v>91</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WayshrineInfo'!$K$3:$N$9999,4,FALSE),""))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7" t="s">
        <v>2678</v>
      </c>
      <c r="AY73" s="21" t="str">
        <f t="shared" si="7"/>
        <v>[91] = {wayshrines={184,184,184,}, dlcId=DLC_BASE_GAME</v>
      </c>
      <c r="AZ73" s="21" t="str">
        <f t="shared" si="8"/>
        <v>, zoneIds={11}, veteran=false</v>
      </c>
      <c r="BA73" s="21" t="str">
        <f t="shared" si="9"/>
        <v>, setType=LIBSETS_SETTYPE_DUNGEON</v>
      </c>
      <c r="BB73" s="21" t="str">
        <f t="shared" si="10"/>
        <v>},</v>
      </c>
      <c r="BC73" s="21" t="str">
        <f t="shared" si="11"/>
        <v xml:space="preserve"> --Oblivion\'s Edge / Vorteil des Vergessens   [Vaults of Madness]</v>
      </c>
    </row>
    <row r="74" spans="1:55" x14ac:dyDescent="0.25">
      <c r="A74" s="5">
        <v>92</v>
      </c>
      <c r="B74" t="s">
        <v>829</v>
      </c>
      <c r="C74" t="s">
        <v>2595</v>
      </c>
      <c r="D74" s="3">
        <f t="shared" si="6"/>
        <v>92</v>
      </c>
      <c r="G74" s="8" t="s">
        <v>1479</v>
      </c>
      <c r="I74" t="s">
        <v>91</v>
      </c>
      <c r="J74" t="s">
        <v>91</v>
      </c>
      <c r="K74">
        <v>-2</v>
      </c>
      <c r="L74">
        <v>-2</v>
      </c>
      <c r="M74">
        <v>-2</v>
      </c>
      <c r="N74">
        <v>8</v>
      </c>
      <c r="O74" s="66" t="s">
        <v>138</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WayshrineInfo'!$K$3:$N$9999,4,FALSE),""))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7" t="s">
        <v>2678</v>
      </c>
      <c r="AY74" s="21" t="str">
        <f t="shared" si="7"/>
        <v>[92] = {wayshrines={-2,-2,-2,}, traitsNeeded=8, dlcId=DLC_BASE_GAME</v>
      </c>
      <c r="AZ74" s="21" t="str">
        <f t="shared" si="8"/>
        <v>, zoneIds={208}, veteran=false</v>
      </c>
      <c r="BA74" s="21" t="str">
        <f t="shared" si="9"/>
        <v>, setType=LIBSETS_SETTYPE_CRAFTED</v>
      </c>
      <c r="BB74" s="21" t="str">
        <f t="shared" si="10"/>
        <v>},</v>
      </c>
      <c r="BC74" s="21" t="str">
        <f t="shared" si="11"/>
        <v xml:space="preserve"> --Kagrenac\'s Hope / Kagrenacs Hoffnung   [The Earth Forge]</v>
      </c>
    </row>
    <row r="75" spans="1:55" x14ac:dyDescent="0.25">
      <c r="A75" s="12">
        <v>93</v>
      </c>
      <c r="B75" t="s">
        <v>830</v>
      </c>
      <c r="C75" t="s">
        <v>2596</v>
      </c>
      <c r="D75" s="3">
        <f t="shared" si="6"/>
        <v>93</v>
      </c>
      <c r="G75" s="8" t="s">
        <v>1485</v>
      </c>
      <c r="I75" t="s">
        <v>91</v>
      </c>
      <c r="J75" t="s">
        <v>91</v>
      </c>
      <c r="K75">
        <v>-1</v>
      </c>
      <c r="L75">
        <v>-1</v>
      </c>
      <c r="M75">
        <v>-1</v>
      </c>
      <c r="N75">
        <v>0</v>
      </c>
      <c r="O75" s="66" t="s">
        <v>104</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WayshrineInfo'!$K$3:$N$9999,4,FALSE),""))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WayshrineInfo'!$K$3:$N$9999,4,FALSE),""))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7" t="s">
        <v>2678</v>
      </c>
      <c r="AY75" s="21" t="str">
        <f t="shared" si="7"/>
        <v>[93] = {wayshrines={-1,-1,-1,}, dlcId=DLC_BASE_GAME</v>
      </c>
      <c r="AZ75" s="21" t="str">
        <f t="shared" si="8"/>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x14ac:dyDescent="0.25">
      <c r="A76" s="12">
        <v>94</v>
      </c>
      <c r="B76" t="s">
        <v>831</v>
      </c>
      <c r="C76" t="s">
        <v>2597</v>
      </c>
      <c r="D76" s="3">
        <f t="shared" si="6"/>
        <v>94</v>
      </c>
      <c r="G76" s="8" t="s">
        <v>1485</v>
      </c>
      <c r="I76" t="s">
        <v>91</v>
      </c>
      <c r="J76" t="s">
        <v>91</v>
      </c>
      <c r="K76">
        <v>-1</v>
      </c>
      <c r="L76">
        <v>-1</v>
      </c>
      <c r="M76">
        <v>-1</v>
      </c>
      <c r="N76">
        <v>0</v>
      </c>
      <c r="O76" s="66" t="s">
        <v>241</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7" t="s">
        <v>2678</v>
      </c>
      <c r="AY76" s="21" t="str">
        <f t="shared" si="7"/>
        <v>[94] = {wayshrines={-1,-1,-1,}, dlcId=DLC_BASE_GAME</v>
      </c>
      <c r="AZ76" s="21" t="str">
        <f t="shared" si="8"/>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x14ac:dyDescent="0.25">
      <c r="A77" s="5">
        <v>95</v>
      </c>
      <c r="B77" t="s">
        <v>832</v>
      </c>
      <c r="C77" t="s">
        <v>2598</v>
      </c>
      <c r="D77" s="3">
        <f t="shared" si="6"/>
        <v>95</v>
      </c>
      <c r="G77" s="8" t="s">
        <v>1479</v>
      </c>
      <c r="I77" t="s">
        <v>91</v>
      </c>
      <c r="J77" t="s">
        <v>91</v>
      </c>
      <c r="K77">
        <v>-1</v>
      </c>
      <c r="L77">
        <v>-1</v>
      </c>
      <c r="M77">
        <v>-1</v>
      </c>
      <c r="N77">
        <v>8</v>
      </c>
      <c r="O77" s="66" t="s">
        <v>187</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7" t="s">
        <v>2678</v>
      </c>
      <c r="AY77" s="21" t="str">
        <f t="shared" si="7"/>
        <v>[95] = {wayshrines={-1,-1,-1,}, traitsNeeded=8, dlcId=DLC_BASE_GAME</v>
      </c>
      <c r="AZ77" s="21" t="str">
        <f t="shared" si="8"/>
        <v>, zoneIds={267}, veteran=false</v>
      </c>
      <c r="BA77" s="21" t="str">
        <f t="shared" si="9"/>
        <v>, setType=LIBSETS_SETTYPE_CRAFTED</v>
      </c>
      <c r="BB77" s="21" t="str">
        <f t="shared" si="10"/>
        <v>},</v>
      </c>
      <c r="BC77" s="21" t="str">
        <f t="shared" si="11"/>
        <v xml:space="preserve"> --Shalidor\'s Curse / Shalidors Fluch   [Eyevea]</v>
      </c>
    </row>
    <row r="78" spans="1:55" x14ac:dyDescent="0.25">
      <c r="A78" s="12">
        <v>96</v>
      </c>
      <c r="B78" t="s">
        <v>833</v>
      </c>
      <c r="C78" t="s">
        <v>834</v>
      </c>
      <c r="D78" s="3">
        <f t="shared" si="6"/>
        <v>96</v>
      </c>
      <c r="G78" s="8" t="s">
        <v>1482</v>
      </c>
      <c r="I78" t="s">
        <v>91</v>
      </c>
      <c r="J78" t="s">
        <v>91</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WayshrineInfo'!$K$3:$N$9999,4,FALSE),""))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7" t="s">
        <v>2678</v>
      </c>
      <c r="AY78" s="21" t="str">
        <f t="shared" si="7"/>
        <v>[96] = {wayshrines={198,198,198,}, dlcId=DLC_BASE_GAME</v>
      </c>
      <c r="AZ78" s="21" t="str">
        <f t="shared" si="8"/>
        <v>, zoneIds={63,930}, veteran=false</v>
      </c>
      <c r="BA78" s="21" t="str">
        <f t="shared" si="9"/>
        <v>, setType=LIBSETS_SETTYPE_DUNGEON</v>
      </c>
      <c r="BB78" s="21" t="str">
        <f t="shared" si="10"/>
        <v>},</v>
      </c>
      <c r="BC78" s="21" t="str">
        <f t="shared" si="11"/>
        <v xml:space="preserve"> --Armor of Truth / Rüstung der Wahrheit   [Darkshade Caverns I]</v>
      </c>
    </row>
    <row r="79" spans="1:55" x14ac:dyDescent="0.25">
      <c r="A79" s="12">
        <v>97</v>
      </c>
      <c r="B79" t="s">
        <v>835</v>
      </c>
      <c r="C79" t="s">
        <v>836</v>
      </c>
      <c r="D79" s="3">
        <f t="shared" si="6"/>
        <v>97</v>
      </c>
      <c r="G79" s="8" t="s">
        <v>1480</v>
      </c>
      <c r="I79" t="s">
        <v>91</v>
      </c>
      <c r="J79" t="s">
        <v>91</v>
      </c>
      <c r="K79">
        <v>-1</v>
      </c>
      <c r="L79">
        <v>-1</v>
      </c>
      <c r="M79">
        <v>-1</v>
      </c>
      <c r="N79">
        <v>0</v>
      </c>
      <c r="O79" s="66" t="s">
        <v>125</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2820</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7" t="s">
        <v>2678</v>
      </c>
      <c r="AY79" s="21" t="str">
        <f t="shared" si="7"/>
        <v>[97] = {wayshrines={-1,-1,-1,}, dlcId=DLC_BASE_GAME</v>
      </c>
      <c r="AZ79" s="21" t="str">
        <f t="shared" si="8"/>
        <v>, zoneIds={181}, veteran=false</v>
      </c>
      <c r="BA79" s="21" t="str">
        <f t="shared" si="9"/>
        <v>, setType=LIBSETS_SETTYPE_CYRODIIL</v>
      </c>
      <c r="BB79" s="21" t="str">
        <f t="shared" si="10"/>
        <v>, dropMechanic={LIBSETS_DROP_MECHANIC_CITY_CYRODIIL_CROPSFORD}},</v>
      </c>
      <c r="BC79" s="21" t="str">
        <f t="shared" si="11"/>
        <v xml:space="preserve"> --The Arch-Mage / Erzmagier   [Cyrodiil]</v>
      </c>
    </row>
    <row r="80" spans="1:55" x14ac:dyDescent="0.25">
      <c r="A80" s="12">
        <v>98</v>
      </c>
      <c r="B80" t="s">
        <v>837</v>
      </c>
      <c r="C80" t="s">
        <v>838</v>
      </c>
      <c r="D80" s="3">
        <f t="shared" si="6"/>
        <v>98</v>
      </c>
      <c r="G80" s="8" t="s">
        <v>1485</v>
      </c>
      <c r="I80" t="s">
        <v>91</v>
      </c>
      <c r="J80" t="s">
        <v>91</v>
      </c>
      <c r="K80">
        <v>-1</v>
      </c>
      <c r="L80">
        <v>-1</v>
      </c>
      <c r="M80">
        <v>-1</v>
      </c>
      <c r="N80">
        <v>0</v>
      </c>
      <c r="O80" s="66" t="s">
        <v>105</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WayshrineInfo'!$K$3:$N$9999,4,FALSE),""))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7" t="s">
        <v>2678</v>
      </c>
      <c r="AY80" s="21" t="str">
        <f t="shared" si="7"/>
        <v>[98] = {wayshrines={-1,-1,-1,}, dlcId=DLC_BASE_GAME</v>
      </c>
      <c r="AZ80" s="21" t="str">
        <f t="shared" si="8"/>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x14ac:dyDescent="0.25">
      <c r="A81" s="12">
        <v>99</v>
      </c>
      <c r="B81" t="s">
        <v>839</v>
      </c>
      <c r="C81" t="s">
        <v>840</v>
      </c>
      <c r="D81" s="3">
        <f t="shared" si="6"/>
        <v>99</v>
      </c>
      <c r="G81" s="8" t="s">
        <v>1485</v>
      </c>
      <c r="I81" t="s">
        <v>91</v>
      </c>
      <c r="J81" t="s">
        <v>91</v>
      </c>
      <c r="K81">
        <v>-1</v>
      </c>
      <c r="L81">
        <v>-1</v>
      </c>
      <c r="M81">
        <v>-1</v>
      </c>
      <c r="N81">
        <v>0</v>
      </c>
      <c r="O81" s="66" t="s">
        <v>108</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WayshrineInfo'!$K$3:$N$9999,4,FALSE),""))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7" t="s">
        <v>2679</v>
      </c>
      <c r="AY81" s="21" t="str">
        <f t="shared" si="7"/>
        <v>[99] = {wayshrines={-1,-1,-1,}, dlcId=DLC_BASE_GAME</v>
      </c>
      <c r="AZ81" s="21" t="str">
        <f t="shared" si="8"/>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x14ac:dyDescent="0.25">
      <c r="A82" s="12">
        <v>100</v>
      </c>
      <c r="B82" t="s">
        <v>841</v>
      </c>
      <c r="C82" t="s">
        <v>2599</v>
      </c>
      <c r="D82" s="3">
        <f t="shared" si="6"/>
        <v>100</v>
      </c>
      <c r="G82" s="8" t="s">
        <v>1480</v>
      </c>
      <c r="I82" t="s">
        <v>91</v>
      </c>
      <c r="J82" t="s">
        <v>91</v>
      </c>
      <c r="K82">
        <v>-1</v>
      </c>
      <c r="L82">
        <v>-1</v>
      </c>
      <c r="M82">
        <v>-1</v>
      </c>
      <c r="N82">
        <v>0</v>
      </c>
      <c r="O82" s="66" t="s">
        <v>125</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WayshrineInfo'!$K$3:$N$9999,4,FALSE),""))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87" t="s">
        <v>2679</v>
      </c>
      <c r="AY82" s="21" t="str">
        <f t="shared" si="7"/>
        <v>[100] = {wayshrines={-1,-1,-1,}, dlcId=DLC_BASE_GAME</v>
      </c>
      <c r="AZ82" s="21" t="str">
        <f t="shared" si="8"/>
        <v>, zoneIds={181}, veteran=false</v>
      </c>
      <c r="BA82" s="21" t="str">
        <f t="shared" si="9"/>
        <v>, setType=LIBSETS_SETTYPE_CYRODIIL</v>
      </c>
      <c r="BB82" s="21" t="str">
        <f t="shared" si="10"/>
        <v>, isProcSetAllowedInPvP=1, dropMechanic={LIBSETS_DROP_MECHANIC_CITY_CYRODIIL_BRUMA}},</v>
      </c>
      <c r="BC82" s="21" t="str">
        <f t="shared" si="11"/>
        <v xml:space="preserve"> --Hawk\'s Eye / Falkenauge   [Cyrodiil]</v>
      </c>
    </row>
    <row r="83" spans="1:55" x14ac:dyDescent="0.25">
      <c r="A83" s="12">
        <v>101</v>
      </c>
      <c r="B83" t="s">
        <v>2819</v>
      </c>
      <c r="C83" t="s">
        <v>842</v>
      </c>
      <c r="D83" s="3">
        <f t="shared" si="6"/>
        <v>101</v>
      </c>
      <c r="E83" s="42"/>
      <c r="G83" s="8" t="s">
        <v>1480</v>
      </c>
      <c r="I83" t="s">
        <v>91</v>
      </c>
      <c r="J83" t="s">
        <v>91</v>
      </c>
      <c r="K83">
        <v>-1</v>
      </c>
      <c r="L83">
        <v>-1</v>
      </c>
      <c r="M83">
        <v>-1</v>
      </c>
      <c r="N83">
        <v>0</v>
      </c>
      <c r="O83" s="66" t="s">
        <v>125</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97"/>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7" t="s">
        <v>2678</v>
      </c>
      <c r="AY83" s="21" t="str">
        <f t="shared" si="7"/>
        <v>[101] = {wayshrines={-1,-1,-1,}, dlcId=DLC_BASE_GAME</v>
      </c>
      <c r="AZ83" s="21" t="str">
        <f t="shared" si="8"/>
        <v>, zoneIds={181}, veteran=false</v>
      </c>
      <c r="BA83" s="21" t="str">
        <f t="shared" si="9"/>
        <v>, setType=LIBSETS_SETTYPE_CYRODIIL</v>
      </c>
      <c r="BB83" s="21" t="str">
        <f t="shared" si="10"/>
        <v>, dropMechanic={LIBSETS_DROP_MECHANIC_CITY_CYRODIIL_VLASTARUS}},</v>
      </c>
      <c r="BC83" s="21" t="str">
        <f t="shared" si="11"/>
        <v xml:space="preserve"> --Affliction / Elend (Befallen)   [Cyrodiil]</v>
      </c>
    </row>
    <row r="84" spans="1:55" x14ac:dyDescent="0.25">
      <c r="A84" s="12">
        <v>102</v>
      </c>
      <c r="B84" t="s">
        <v>843</v>
      </c>
      <c r="C84" t="s">
        <v>2600</v>
      </c>
      <c r="D84" s="3">
        <f t="shared" si="6"/>
        <v>102</v>
      </c>
      <c r="G84" s="8" t="s">
        <v>1482</v>
      </c>
      <c r="I84" t="s">
        <v>91</v>
      </c>
      <c r="J84" t="s">
        <v>91</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7" t="s">
        <v>2679</v>
      </c>
      <c r="AY84" s="21" t="str">
        <f t="shared" si="7"/>
        <v>[102] = {wayshrines={196,196,196,}, dlcId=DLC_BASE_GAME</v>
      </c>
      <c r="AZ84" s="21" t="str">
        <f t="shared" si="8"/>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x14ac:dyDescent="0.25">
      <c r="A85" s="12">
        <v>103</v>
      </c>
      <c r="B85" t="s">
        <v>844</v>
      </c>
      <c r="C85" t="s">
        <v>845</v>
      </c>
      <c r="D85" s="3">
        <f t="shared" si="6"/>
        <v>103</v>
      </c>
      <c r="G85" s="8" t="s">
        <v>1482</v>
      </c>
      <c r="I85" t="s">
        <v>91</v>
      </c>
      <c r="J85" t="s">
        <v>91</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7" t="s">
        <v>2678</v>
      </c>
      <c r="AY85" s="21" t="str">
        <f t="shared" si="7"/>
        <v>[103] = {wayshrines={195,195,195,}, dlcId=DLC_BASE_GAME</v>
      </c>
      <c r="AZ85" s="21" t="str">
        <f t="shared" si="8"/>
        <v>, zoneIds={449}, veteran=false</v>
      </c>
      <c r="BA85" s="21" t="str">
        <f t="shared" si="9"/>
        <v>, setType=LIBSETS_SETTYPE_DUNGEON</v>
      </c>
      <c r="BB85" s="21" t="str">
        <f t="shared" si="10"/>
        <v>},</v>
      </c>
      <c r="BC85" s="21" t="str">
        <f t="shared" si="11"/>
        <v xml:space="preserve"> --Magicka Furnace / Magickaschmiede   [Direfrost Keep]</v>
      </c>
    </row>
    <row r="86" spans="1:55" x14ac:dyDescent="0.25">
      <c r="A86" s="12">
        <v>104</v>
      </c>
      <c r="B86" t="s">
        <v>846</v>
      </c>
      <c r="C86" t="s">
        <v>847</v>
      </c>
      <c r="D86" s="3">
        <f t="shared" si="6"/>
        <v>104</v>
      </c>
      <c r="G86" s="8" t="s">
        <v>1480</v>
      </c>
      <c r="I86" t="s">
        <v>91</v>
      </c>
      <c r="J86" t="s">
        <v>91</v>
      </c>
      <c r="K86">
        <v>-1</v>
      </c>
      <c r="L86">
        <v>-1</v>
      </c>
      <c r="M86">
        <v>-1</v>
      </c>
      <c r="N86">
        <v>0</v>
      </c>
      <c r="O86" s="66" t="s">
        <v>125</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2820</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WayshrineInfo'!$K$3:$N$9999,4,FALSE),""))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WayshrineInfo'!$K$3:$N$9999,4,FALSE),""))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7" t="s">
        <v>2678</v>
      </c>
      <c r="AY86" s="21" t="str">
        <f t="shared" si="7"/>
        <v>[104] = {wayshrines={-1,-1,-1,}, dlcId=DLC_BASE_GAME</v>
      </c>
      <c r="AZ86" s="21" t="str">
        <f t="shared" si="8"/>
        <v>, zoneIds={181}, veteran=false</v>
      </c>
      <c r="BA86" s="21" t="str">
        <f t="shared" si="9"/>
        <v>, setType=LIBSETS_SETTYPE_CYRODIIL</v>
      </c>
      <c r="BB86" s="21" t="str">
        <f t="shared" si="10"/>
        <v>, dropMechanic={LIBSETS_DROP_MECHANIC_CITY_CYRODIIL_CROPSFORD}},</v>
      </c>
      <c r="BC86" s="21" t="str">
        <f t="shared" si="11"/>
        <v xml:space="preserve"> --Curse Eater / Fluchfresser   [Cyrodiil]</v>
      </c>
    </row>
    <row r="87" spans="1:55" x14ac:dyDescent="0.25">
      <c r="A87" s="12">
        <v>105</v>
      </c>
      <c r="B87" t="s">
        <v>848</v>
      </c>
      <c r="C87" t="s">
        <v>849</v>
      </c>
      <c r="D87" s="3">
        <f t="shared" si="6"/>
        <v>105</v>
      </c>
      <c r="G87" s="8" t="s">
        <v>1485</v>
      </c>
      <c r="I87" t="s">
        <v>91</v>
      </c>
      <c r="J87" t="s">
        <v>91</v>
      </c>
      <c r="K87">
        <v>-1</v>
      </c>
      <c r="L87">
        <v>-1</v>
      </c>
      <c r="M87">
        <v>-1</v>
      </c>
      <c r="N87">
        <v>0</v>
      </c>
      <c r="O87" s="66" t="s">
        <v>264</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7" t="s">
        <v>2678</v>
      </c>
      <c r="AY87" s="21" t="str">
        <f t="shared" si="7"/>
        <v>[105] = {wayshrines={-1,-1,-1,}, dlcId=DLC_BASE_GAME</v>
      </c>
      <c r="AZ87" s="21" t="str">
        <f t="shared" si="8"/>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x14ac:dyDescent="0.25">
      <c r="A88" s="12">
        <v>106</v>
      </c>
      <c r="B88" t="s">
        <v>850</v>
      </c>
      <c r="C88" t="s">
        <v>2601</v>
      </c>
      <c r="D88" s="3">
        <f t="shared" si="6"/>
        <v>106</v>
      </c>
      <c r="G88" s="8" t="s">
        <v>1485</v>
      </c>
      <c r="I88" t="s">
        <v>91</v>
      </c>
      <c r="J88" t="s">
        <v>91</v>
      </c>
      <c r="K88">
        <v>-1</v>
      </c>
      <c r="L88">
        <v>-1</v>
      </c>
      <c r="M88">
        <v>-1</v>
      </c>
      <c r="N88">
        <v>0</v>
      </c>
      <c r="O88" s="66" t="s">
        <v>113</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WayshrineInfo'!$K$3:$N$9999,4,FALSE),""))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WayshrineInfo'!$K$3:$N$9999,4,FALSE),""))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7" t="s">
        <v>2678</v>
      </c>
      <c r="AY88" s="21" t="str">
        <f t="shared" si="7"/>
        <v>[106] = {wayshrines={-1,-1,-1,}, dlcId=DLC_BASE_GAME</v>
      </c>
      <c r="AZ88" s="21" t="str">
        <f t="shared" si="8"/>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x14ac:dyDescent="0.25">
      <c r="A89" s="12">
        <v>107</v>
      </c>
      <c r="B89" t="s">
        <v>851</v>
      </c>
      <c r="C89" t="s">
        <v>2602</v>
      </c>
      <c r="D89" s="3">
        <f t="shared" si="6"/>
        <v>107</v>
      </c>
      <c r="G89" s="8" t="s">
        <v>1485</v>
      </c>
      <c r="I89" t="s">
        <v>91</v>
      </c>
      <c r="J89" t="s">
        <v>91</v>
      </c>
      <c r="K89">
        <v>-1</v>
      </c>
      <c r="L89">
        <v>-1</v>
      </c>
      <c r="M89">
        <v>-1</v>
      </c>
      <c r="N89">
        <v>0</v>
      </c>
      <c r="O89" s="66" t="s">
        <v>103</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97"/>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WayshrineInfo'!$K$3:$N$9999,4,FALSE),""))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7" t="s">
        <v>2678</v>
      </c>
      <c r="AY89" s="21" t="str">
        <f t="shared" si="7"/>
        <v>[107] = {wayshrines={-1,-1,-1,}, dlcId=DLC_BASE_GAME</v>
      </c>
      <c r="AZ89" s="21" t="str">
        <f t="shared" si="8"/>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x14ac:dyDescent="0.25">
      <c r="A90" s="12">
        <v>108</v>
      </c>
      <c r="B90" t="s">
        <v>852</v>
      </c>
      <c r="C90" t="s">
        <v>853</v>
      </c>
      <c r="D90" s="3">
        <f t="shared" si="6"/>
        <v>108</v>
      </c>
      <c r="G90" s="8" t="s">
        <v>1480</v>
      </c>
      <c r="I90" t="s">
        <v>91</v>
      </c>
      <c r="J90" t="s">
        <v>91</v>
      </c>
      <c r="K90">
        <v>-1</v>
      </c>
      <c r="L90">
        <v>-1</v>
      </c>
      <c r="M90">
        <v>-1</v>
      </c>
      <c r="N90">
        <v>0</v>
      </c>
      <c r="O90" s="66" t="s">
        <v>125</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WayshrineInfo'!$K$3:$N$9999,4,FALSE),""))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43" t="str">
        <f>IF(AU90&lt;&gt;"",IF(AU90&lt;&gt;"LIBSETS_DROP_MECHANIC_MONSTER_NAME",VLOOKUP(AU90,'LibSets constants'!$I$4:$L$1003,4,FALSE),""),"")</f>
        <v/>
      </c>
      <c r="AX90" s="87" t="s">
        <v>2678</v>
      </c>
      <c r="AY90" s="21" t="str">
        <f t="shared" si="7"/>
        <v>[108] = {wayshrines={-1,-1,-1,}, dlcId=DLC_BASE_GAME</v>
      </c>
      <c r="AZ90" s="21" t="str">
        <f t="shared" si="8"/>
        <v>, zoneIds={181}, veteran=false</v>
      </c>
      <c r="BA90" s="21" t="str">
        <f t="shared" si="9"/>
        <v>, setType=LIBSETS_SETTYPE_CYRODIIL</v>
      </c>
      <c r="BB90" s="21" t="str">
        <f t="shared" si="10"/>
        <v>, dropMechanic={LIBSETS_DROP_MECHANIC_CITY_CYRODIIL_VLASTARUS}},</v>
      </c>
      <c r="BC90" s="21" t="str">
        <f t="shared" si="11"/>
        <v xml:space="preserve"> --Ravager / Verwüster   [Cyrodiil]</v>
      </c>
    </row>
    <row r="91" spans="1:55" s="28" customFormat="1" x14ac:dyDescent="0.25">
      <c r="A91" s="12">
        <v>109</v>
      </c>
      <c r="B91" t="s">
        <v>854</v>
      </c>
      <c r="C91" t="s">
        <v>855</v>
      </c>
      <c r="D91" s="3">
        <f t="shared" si="6"/>
        <v>109</v>
      </c>
      <c r="E91"/>
      <c r="F91"/>
      <c r="G91" s="8" t="s">
        <v>1480</v>
      </c>
      <c r="H91"/>
      <c r="I91" t="s">
        <v>91</v>
      </c>
      <c r="J91" t="s">
        <v>91</v>
      </c>
      <c r="K91">
        <v>-1</v>
      </c>
      <c r="L91">
        <v>-1</v>
      </c>
      <c r="M91">
        <v>-1</v>
      </c>
      <c r="N91">
        <v>0</v>
      </c>
      <c r="O91" s="66" t="s">
        <v>125</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2820</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WayshrineInfo'!$K$3:$N$9999,4,FALSE),""))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7" t="s">
        <v>2678</v>
      </c>
      <c r="AY91" s="21" t="str">
        <f t="shared" si="7"/>
        <v>[109] = {wayshrines={-1,-1,-1,}, dlcId=DLC_BASE_GAME</v>
      </c>
      <c r="AZ91" s="21" t="str">
        <f t="shared" si="8"/>
        <v>, zoneIds={181}, veteran=false</v>
      </c>
      <c r="BA91" s="21" t="str">
        <f t="shared" si="9"/>
        <v>, setType=LIBSETS_SETTYPE_CYRODIIL</v>
      </c>
      <c r="BB91" s="21" t="str">
        <f t="shared" si="10"/>
        <v>, dropMechanic={LIBSETS_DROP_MECHANIC_CITY_CYRODIIL_CROPSFORD}},</v>
      </c>
      <c r="BC91" s="21" t="str">
        <f t="shared" si="11"/>
        <v xml:space="preserve"> --Light of Cyrodiil / Licht von Cyrodiil   [Cyrodiil]</v>
      </c>
    </row>
    <row r="92" spans="1:55" x14ac:dyDescent="0.25">
      <c r="A92" s="12">
        <v>110</v>
      </c>
      <c r="B92" t="s">
        <v>856</v>
      </c>
      <c r="C92" t="s">
        <v>857</v>
      </c>
      <c r="D92" s="3">
        <f t="shared" si="6"/>
        <v>110</v>
      </c>
      <c r="G92" s="8" t="s">
        <v>1482</v>
      </c>
      <c r="I92" t="s">
        <v>91</v>
      </c>
      <c r="J92" t="s">
        <v>91</v>
      </c>
      <c r="K92">
        <v>194</v>
      </c>
      <c r="L92">
        <v>194</v>
      </c>
      <c r="M92">
        <v>194</v>
      </c>
      <c r="N92">
        <v>0</v>
      </c>
      <c r="O92" s="66" t="s">
        <v>96</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WayshrineInfo'!$K$3:$N$9999,4,FALSE),""))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7" t="s">
        <v>2678</v>
      </c>
      <c r="AY92" s="21" t="str">
        <f t="shared" si="7"/>
        <v>[110] = {wayshrines={194,194,194,}, dlcId=DLC_BASE_GAME</v>
      </c>
      <c r="AZ92" s="21" t="str">
        <f t="shared" si="8"/>
        <v>, zoneIds={380,935}, veteran=false</v>
      </c>
      <c r="BA92" s="21" t="str">
        <f t="shared" si="9"/>
        <v>, setType=LIBSETS_SETTYPE_DUNGEON</v>
      </c>
      <c r="BB92" s="21" t="str">
        <f t="shared" si="10"/>
        <v>},</v>
      </c>
      <c r="BC92" s="21" t="str">
        <f t="shared" si="11"/>
        <v xml:space="preserve"> --Sanctuary / Heiligtum   [The Banished Cells I]</v>
      </c>
    </row>
    <row r="93" spans="1:55" x14ac:dyDescent="0.25">
      <c r="A93" s="12">
        <v>111</v>
      </c>
      <c r="B93" t="s">
        <v>858</v>
      </c>
      <c r="C93" t="s">
        <v>859</v>
      </c>
      <c r="D93" s="3">
        <f t="shared" si="6"/>
        <v>111</v>
      </c>
      <c r="G93" s="8" t="s">
        <v>1480</v>
      </c>
      <c r="I93" t="s">
        <v>91</v>
      </c>
      <c r="J93" t="s">
        <v>91</v>
      </c>
      <c r="K93">
        <v>-1</v>
      </c>
      <c r="L93">
        <v>-1</v>
      </c>
      <c r="M93">
        <v>-1</v>
      </c>
      <c r="N93">
        <v>0</v>
      </c>
      <c r="O93" s="66" t="s">
        <v>125</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WayshrineInfo'!$K$3:$N$9999,4,FALSE),""))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7" t="s">
        <v>2678</v>
      </c>
      <c r="AY93" s="21" t="str">
        <f t="shared" si="7"/>
        <v>[111] = {wayshrines={-1,-1,-1,}, dlcId=DLC_BASE_GAME</v>
      </c>
      <c r="AZ93" s="21" t="str">
        <f t="shared" si="8"/>
        <v>, zoneIds={181}, veteran=false</v>
      </c>
      <c r="BA93" s="21" t="str">
        <f t="shared" si="9"/>
        <v>, setType=LIBSETS_SETTYPE_CYRODIIL</v>
      </c>
      <c r="BB93" s="21" t="str">
        <f t="shared" si="10"/>
        <v>, dropMechanic={LIBSETS_DROP_MECHANIC_CITY_CYRODIIL_BRUMA}},</v>
      </c>
      <c r="BC93" s="21" t="str">
        <f t="shared" si="11"/>
        <v xml:space="preserve"> --Ward of Cyrodiil / Schutz von Cyrodiil   [Cyrodiil]</v>
      </c>
    </row>
    <row r="94" spans="1:55" x14ac:dyDescent="0.25">
      <c r="A94" s="12">
        <v>112</v>
      </c>
      <c r="B94" t="s">
        <v>860</v>
      </c>
      <c r="C94" t="s">
        <v>861</v>
      </c>
      <c r="D94" s="3">
        <f t="shared" si="6"/>
        <v>112</v>
      </c>
      <c r="G94" s="8" t="s">
        <v>1485</v>
      </c>
      <c r="I94" t="s">
        <v>91</v>
      </c>
      <c r="J94" t="s">
        <v>91</v>
      </c>
      <c r="K94">
        <v>-1</v>
      </c>
      <c r="L94">
        <v>-1</v>
      </c>
      <c r="M94">
        <v>-1</v>
      </c>
      <c r="N94">
        <v>0</v>
      </c>
      <c r="O94" s="66" t="s">
        <v>104</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WayshrineInfo'!$K$3:$N$9999,4,FALSE),""))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7" t="s">
        <v>2679</v>
      </c>
      <c r="AY94" s="21" t="str">
        <f t="shared" si="7"/>
        <v>[112] = {wayshrines={-1,-1,-1,}, dlcId=DLC_BASE_GAME</v>
      </c>
      <c r="AZ94" s="21" t="str">
        <f t="shared" si="8"/>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x14ac:dyDescent="0.25">
      <c r="A95" s="12">
        <v>113</v>
      </c>
      <c r="B95" t="s">
        <v>862</v>
      </c>
      <c r="C95" t="s">
        <v>863</v>
      </c>
      <c r="D95" s="3">
        <f t="shared" si="6"/>
        <v>113</v>
      </c>
      <c r="G95" s="8" t="s">
        <v>1480</v>
      </c>
      <c r="I95" t="s">
        <v>91</v>
      </c>
      <c r="J95" t="s">
        <v>91</v>
      </c>
      <c r="K95">
        <v>-1</v>
      </c>
      <c r="L95">
        <v>-1</v>
      </c>
      <c r="M95">
        <v>-1</v>
      </c>
      <c r="N95">
        <v>0</v>
      </c>
      <c r="O95" s="66" t="s">
        <v>125</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WayshrineInfo'!$K$3:$N$9999,4,FALSE),""))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87" t="s">
        <v>2678</v>
      </c>
      <c r="AY95" s="21" t="str">
        <f t="shared" si="7"/>
        <v>[113] = {wayshrines={-1,-1,-1,}, dlcId=DLC_BASE_GAME</v>
      </c>
      <c r="AZ95" s="21" t="str">
        <f t="shared" si="8"/>
        <v>, zoneIds={181}, veteran=false</v>
      </c>
      <c r="BA95" s="21" t="str">
        <f t="shared" si="9"/>
        <v>, setType=LIBSETS_SETTYPE_CYRODIIL</v>
      </c>
      <c r="BB95" s="21" t="str">
        <f t="shared" si="10"/>
        <v>, dropMechanic={LIBSETS_DROP_MECHANIC_CITY_CYRODIIL_VLASTARUS}},</v>
      </c>
      <c r="BC95" s="21" t="str">
        <f t="shared" si="11"/>
        <v xml:space="preserve"> --Crest of Cyrodiil / Wappen von Cyrodiil   [Cyrodiil]</v>
      </c>
    </row>
    <row r="96" spans="1:55" x14ac:dyDescent="0.25">
      <c r="A96" s="12">
        <v>114</v>
      </c>
      <c r="B96" t="s">
        <v>864</v>
      </c>
      <c r="C96" t="s">
        <v>865</v>
      </c>
      <c r="D96" s="3">
        <f t="shared" si="6"/>
        <v>114</v>
      </c>
      <c r="G96" s="8" t="s">
        <v>1485</v>
      </c>
      <c r="I96" t="s">
        <v>91</v>
      </c>
      <c r="J96" t="s">
        <v>91</v>
      </c>
      <c r="K96">
        <v>-1</v>
      </c>
      <c r="L96">
        <v>-1</v>
      </c>
      <c r="M96">
        <v>-1</v>
      </c>
      <c r="N96">
        <v>0</v>
      </c>
      <c r="O96" s="66" t="s">
        <v>265</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7" t="s">
        <v>2678</v>
      </c>
      <c r="AY96" s="21" t="str">
        <f t="shared" si="7"/>
        <v>[114] = {wayshrines={-1,-1,-1,}, dlcId=DLC_BASE_GAME</v>
      </c>
      <c r="AZ96" s="21" t="str">
        <f t="shared" si="8"/>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x14ac:dyDescent="0.25">
      <c r="A97" s="12">
        <v>116</v>
      </c>
      <c r="B97" t="s">
        <v>866</v>
      </c>
      <c r="C97" t="s">
        <v>867</v>
      </c>
      <c r="D97" s="3">
        <f t="shared" si="6"/>
        <v>116</v>
      </c>
      <c r="G97" s="8" t="s">
        <v>1482</v>
      </c>
      <c r="I97" t="s">
        <v>91</v>
      </c>
      <c r="J97" t="s">
        <v>91</v>
      </c>
      <c r="K97">
        <v>194</v>
      </c>
      <c r="L97">
        <v>194</v>
      </c>
      <c r="M97">
        <v>194</v>
      </c>
      <c r="N97">
        <v>0</v>
      </c>
      <c r="O97" s="66" t="s">
        <v>96</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WayshrineInfo'!$K$3:$N$9999,4,FALSE),""))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WayshrineInfo'!$K$3:$N$9999,4,FALSE),""))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7" t="s">
        <v>2678</v>
      </c>
      <c r="AY97" s="21" t="str">
        <f t="shared" si="7"/>
        <v>[116] = {wayshrines={194,194,194,}, dlcId=DLC_BASE_GAME</v>
      </c>
      <c r="AZ97" s="21" t="str">
        <f t="shared" si="8"/>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x14ac:dyDescent="0.25">
      <c r="A98" s="12">
        <v>117</v>
      </c>
      <c r="B98" t="s">
        <v>868</v>
      </c>
      <c r="C98" t="s">
        <v>1446</v>
      </c>
      <c r="D98" s="3">
        <f t="shared" si="6"/>
        <v>117</v>
      </c>
      <c r="G98" s="8" t="s">
        <v>1482</v>
      </c>
      <c r="I98" t="s">
        <v>91</v>
      </c>
      <c r="J98" t="s">
        <v>91</v>
      </c>
      <c r="K98">
        <v>194</v>
      </c>
      <c r="L98">
        <v>194</v>
      </c>
      <c r="M98">
        <v>194</v>
      </c>
      <c r="N98">
        <v>0</v>
      </c>
      <c r="O98" s="66" t="s">
        <v>96</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WayshrineInfo'!$K$3:$N$9999,4,FALSE),""))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7" t="s">
        <v>2679</v>
      </c>
      <c r="AY98" s="21" t="str">
        <f t="shared" si="7"/>
        <v>[117] = {wayshrines={194,194,194,}, dlcId=DLC_BASE_GAME</v>
      </c>
      <c r="AZ98" s="21" t="str">
        <f t="shared" si="8"/>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x14ac:dyDescent="0.25">
      <c r="A99" s="12">
        <v>118</v>
      </c>
      <c r="B99" t="s">
        <v>869</v>
      </c>
      <c r="C99" t="s">
        <v>870</v>
      </c>
      <c r="D99" s="3">
        <f t="shared" si="6"/>
        <v>118</v>
      </c>
      <c r="G99" s="8" t="s">
        <v>1482</v>
      </c>
      <c r="I99" t="s">
        <v>91</v>
      </c>
      <c r="J99" t="s">
        <v>91</v>
      </c>
      <c r="K99">
        <v>194</v>
      </c>
      <c r="L99">
        <v>194</v>
      </c>
      <c r="M99">
        <v>194</v>
      </c>
      <c r="N99">
        <v>0</v>
      </c>
      <c r="O99" s="66" t="s">
        <v>96</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WayshrineInfo'!$K$3:$N$9999,4,FALSE),""))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7" t="s">
        <v>2678</v>
      </c>
      <c r="AY99" s="21" t="str">
        <f t="shared" si="7"/>
        <v>[118] = {wayshrines={194,194,194,}, dlcId=DLC_BASE_GAME</v>
      </c>
      <c r="AZ99" s="21" t="str">
        <f t="shared" si="8"/>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x14ac:dyDescent="0.25">
      <c r="A100" s="12">
        <v>119</v>
      </c>
      <c r="B100" t="s">
        <v>871</v>
      </c>
      <c r="C100" t="s">
        <v>872</v>
      </c>
      <c r="D100" s="3">
        <f t="shared" si="6"/>
        <v>119</v>
      </c>
      <c r="G100" s="8" t="s">
        <v>1482</v>
      </c>
      <c r="I100" t="s">
        <v>91</v>
      </c>
      <c r="J100" t="s">
        <v>91</v>
      </c>
      <c r="K100">
        <v>194</v>
      </c>
      <c r="L100">
        <v>194</v>
      </c>
      <c r="M100">
        <v>194</v>
      </c>
      <c r="N100">
        <v>0</v>
      </c>
      <c r="O100" s="66" t="s">
        <v>96</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7" t="s">
        <v>2678</v>
      </c>
      <c r="AY100" s="21" t="str">
        <f t="shared" si="7"/>
        <v>[119] = {wayshrines={194,194,194,}, dlcId=DLC_BASE_GAME</v>
      </c>
      <c r="AZ100" s="21" t="str">
        <f t="shared" si="8"/>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x14ac:dyDescent="0.25">
      <c r="A101" s="12">
        <v>120</v>
      </c>
      <c r="B101" t="s">
        <v>873</v>
      </c>
      <c r="C101" t="s">
        <v>874</v>
      </c>
      <c r="D101" s="3">
        <f t="shared" si="6"/>
        <v>120</v>
      </c>
      <c r="G101" s="8" t="s">
        <v>1482</v>
      </c>
      <c r="I101" t="s">
        <v>91</v>
      </c>
      <c r="J101" t="s">
        <v>91</v>
      </c>
      <c r="K101">
        <v>194</v>
      </c>
      <c r="L101">
        <v>194</v>
      </c>
      <c r="M101">
        <v>194</v>
      </c>
      <c r="N101">
        <v>0</v>
      </c>
      <c r="O101" s="66" t="s">
        <v>96</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7" t="s">
        <v>2678</v>
      </c>
      <c r="AY101" s="21" t="str">
        <f t="shared" si="7"/>
        <v>[120] = {wayshrines={194,194,194,}, dlcId=DLC_BASE_GAME</v>
      </c>
      <c r="AZ101" s="21" t="str">
        <f t="shared" si="8"/>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x14ac:dyDescent="0.25">
      <c r="A102" s="12">
        <v>121</v>
      </c>
      <c r="B102" t="s">
        <v>875</v>
      </c>
      <c r="C102" t="s">
        <v>876</v>
      </c>
      <c r="D102" s="3">
        <f t="shared" si="6"/>
        <v>121</v>
      </c>
      <c r="G102" s="8" t="s">
        <v>1482</v>
      </c>
      <c r="I102" t="s">
        <v>91</v>
      </c>
      <c r="J102" t="s">
        <v>91</v>
      </c>
      <c r="K102">
        <v>194</v>
      </c>
      <c r="L102">
        <v>194</v>
      </c>
      <c r="M102">
        <v>194</v>
      </c>
      <c r="N102">
        <v>0</v>
      </c>
      <c r="O102" s="66" t="s">
        <v>96</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7" t="s">
        <v>2678</v>
      </c>
      <c r="AY102" s="21" t="str">
        <f t="shared" si="7"/>
        <v>[121] = {wayshrines={194,194,194,}, dlcId=DLC_BASE_GAME</v>
      </c>
      <c r="AZ102" s="21" t="str">
        <f t="shared" si="8"/>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x14ac:dyDescent="0.25">
      <c r="A103" s="12">
        <v>122</v>
      </c>
      <c r="B103" t="s">
        <v>877</v>
      </c>
      <c r="C103" t="s">
        <v>878</v>
      </c>
      <c r="D103" s="3">
        <f t="shared" si="6"/>
        <v>122</v>
      </c>
      <c r="G103" s="8" t="s">
        <v>1482</v>
      </c>
      <c r="I103" t="s">
        <v>91</v>
      </c>
      <c r="J103" t="s">
        <v>91</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WayshrineInfo'!$K$3:$N$9999,4,FALSE),""))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7" t="s">
        <v>2678</v>
      </c>
      <c r="AY103" s="21" t="str">
        <f t="shared" si="7"/>
        <v>[122] = {wayshrines={190,190,190,}, dlcId=DLC_BASE_GAME</v>
      </c>
      <c r="AZ103" s="21" t="str">
        <f t="shared" si="8"/>
        <v>, zoneIds={130,932}, veteran=false</v>
      </c>
      <c r="BA103" s="21" t="str">
        <f t="shared" si="9"/>
        <v>, setType=LIBSETS_SETTYPE_DUNGEON</v>
      </c>
      <c r="BB103" s="21" t="str">
        <f t="shared" si="10"/>
        <v>},</v>
      </c>
      <c r="BC103" s="21" t="str">
        <f t="shared" si="11"/>
        <v xml:space="preserve"> --Ebon Armory / Ebenerzarsenal   [Crypt of Hearts I]</v>
      </c>
    </row>
    <row r="104" spans="1:55" x14ac:dyDescent="0.25">
      <c r="A104" s="12">
        <v>123</v>
      </c>
      <c r="B104" t="s">
        <v>879</v>
      </c>
      <c r="C104" t="s">
        <v>2603</v>
      </c>
      <c r="D104" s="3">
        <f t="shared" si="6"/>
        <v>123</v>
      </c>
      <c r="G104" s="8" t="s">
        <v>1482</v>
      </c>
      <c r="I104" t="s">
        <v>91</v>
      </c>
      <c r="J104" t="s">
        <v>91</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87" t="s">
        <v>2678</v>
      </c>
      <c r="AY104" s="21" t="str">
        <f t="shared" si="7"/>
        <v>[123] = {wayshrines={185,185,185,}, dlcId=DLC_BASE_GAME</v>
      </c>
      <c r="AZ104" s="21" t="str">
        <f t="shared" si="8"/>
        <v>, zoneIds={31}, veteran=false</v>
      </c>
      <c r="BA104" s="21" t="str">
        <f t="shared" si="9"/>
        <v>, setType=LIBSETS_SETTYPE_DUNGEON</v>
      </c>
      <c r="BB104" s="21" t="str">
        <f t="shared" si="10"/>
        <v>},</v>
      </c>
      <c r="BC104" s="21" t="str">
        <f t="shared" si="11"/>
        <v xml:space="preserve"> --Hircine\'s Veneer / Hircines Schein   [Selene's Web]</v>
      </c>
    </row>
    <row r="105" spans="1:55" x14ac:dyDescent="0.25">
      <c r="A105" s="12">
        <v>124</v>
      </c>
      <c r="B105" t="s">
        <v>880</v>
      </c>
      <c r="C105" t="s">
        <v>2604</v>
      </c>
      <c r="D105" s="3">
        <f t="shared" si="6"/>
        <v>124</v>
      </c>
      <c r="G105" s="8" t="s">
        <v>1482</v>
      </c>
      <c r="I105" t="s">
        <v>91</v>
      </c>
      <c r="J105" t="s">
        <v>91</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WayshrineInfo'!$K$3:$N$9999,4,FALSE),""))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WayshrineInfo'!$K$3:$N$9999,4,FALSE),""))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7" t="s">
        <v>2678</v>
      </c>
      <c r="AY105" s="21" t="str">
        <f t="shared" si="7"/>
        <v>[124] = {wayshrines={184,184,184,}, dlcId=DLC_BASE_GAME</v>
      </c>
      <c r="AZ105" s="21" t="str">
        <f t="shared" si="8"/>
        <v>, zoneIds={11}, veteran=false</v>
      </c>
      <c r="BA105" s="21" t="str">
        <f t="shared" si="9"/>
        <v>, setType=LIBSETS_SETTYPE_DUNGEON</v>
      </c>
      <c r="BB105" s="21" t="str">
        <f t="shared" si="10"/>
        <v>},</v>
      </c>
      <c r="BC105" s="21" t="str">
        <f t="shared" si="11"/>
        <v xml:space="preserve"> --The Worm\'s Raiment / Garderobe des Wurms   [Vaults of Madness]</v>
      </c>
    </row>
    <row r="106" spans="1:55" x14ac:dyDescent="0.25">
      <c r="A106" s="12">
        <v>125</v>
      </c>
      <c r="B106" t="s">
        <v>881</v>
      </c>
      <c r="C106" t="s">
        <v>882</v>
      </c>
      <c r="D106" s="3">
        <f t="shared" si="6"/>
        <v>125</v>
      </c>
      <c r="G106" s="8" t="s">
        <v>1480</v>
      </c>
      <c r="I106" t="s">
        <v>91</v>
      </c>
      <c r="J106" t="s">
        <v>91</v>
      </c>
      <c r="K106">
        <v>-1</v>
      </c>
      <c r="L106">
        <v>-1</v>
      </c>
      <c r="M106">
        <v>-1</v>
      </c>
      <c r="N106">
        <v>0</v>
      </c>
      <c r="O106" s="66" t="s">
        <v>125</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2820</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WayshrineInfo'!$K$3:$N$9999,4,FALSE),""))</f>
        <v/>
      </c>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87" t="s">
        <v>2679</v>
      </c>
      <c r="AY106" s="21" t="str">
        <f t="shared" si="7"/>
        <v>[125] = {wayshrines={-1,-1,-1,}, dlcId=DLC_BASE_GAME</v>
      </c>
      <c r="AZ106" s="21" t="str">
        <f t="shared" si="8"/>
        <v>, zoneIds={181}, veteran=false</v>
      </c>
      <c r="BA106" s="21" t="str">
        <f t="shared" si="9"/>
        <v>, setType=LIBSETS_SETTYPE_CYRODIIL</v>
      </c>
      <c r="BB106" s="21" t="str">
        <f t="shared" si="10"/>
        <v>, isProcSetAllowedInPvP=1, dropMechanic={LIBSETS_DROP_MECHANIC_CITY_CYRODIIL_CROPSFORD}},</v>
      </c>
      <c r="BC106" s="21" t="str">
        <f t="shared" si="11"/>
        <v xml:space="preserve"> --Wrath of the Imperium / Zorn des Kaiserreichs   [Cyrodiil]</v>
      </c>
    </row>
    <row r="107" spans="1:55" x14ac:dyDescent="0.25">
      <c r="A107" s="12">
        <v>126</v>
      </c>
      <c r="B107" t="s">
        <v>2818</v>
      </c>
      <c r="C107" t="s">
        <v>883</v>
      </c>
      <c r="D107" s="3">
        <f t="shared" si="6"/>
        <v>126</v>
      </c>
      <c r="E107" s="42"/>
      <c r="G107" s="8" t="s">
        <v>1480</v>
      </c>
      <c r="I107" t="s">
        <v>91</v>
      </c>
      <c r="J107" t="s">
        <v>91</v>
      </c>
      <c r="K107">
        <v>-1</v>
      </c>
      <c r="L107">
        <v>-1</v>
      </c>
      <c r="M107">
        <v>-1</v>
      </c>
      <c r="N107">
        <v>0</v>
      </c>
      <c r="O107" s="66" t="s">
        <v>125</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2820</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87" t="s">
        <v>2679</v>
      </c>
      <c r="AY107" s="21" t="str">
        <f t="shared" si="7"/>
        <v>[126] = {wayshrines={-1,-1,-1,}, dlcId=DLC_BASE_GAME</v>
      </c>
      <c r="AZ107" s="21" t="str">
        <f t="shared" si="8"/>
        <v>, zoneIds={181}, veteran=false</v>
      </c>
      <c r="BA107" s="21" t="str">
        <f t="shared" si="9"/>
        <v>, setType=LIBSETS_SETTYPE_CYRODIIL</v>
      </c>
      <c r="BB107" s="21" t="str">
        <f t="shared" si="10"/>
        <v>, isProcSetAllowedInPvP=1, dropMechanic={LIBSETS_DROP_MECHANIC_CITY_CYRODIIL_CROPSFORD}},</v>
      </c>
      <c r="BC107" s="21" t="str">
        <f t="shared" si="11"/>
        <v xml:space="preserve"> --Grace of the Ancients / Anmut der Ahnen   [Cyrodiil]</v>
      </c>
    </row>
    <row r="108" spans="1:55" x14ac:dyDescent="0.25">
      <c r="A108" s="12">
        <v>127</v>
      </c>
      <c r="B108" t="s">
        <v>884</v>
      </c>
      <c r="C108" t="s">
        <v>885</v>
      </c>
      <c r="D108" s="3">
        <f t="shared" si="6"/>
        <v>127</v>
      </c>
      <c r="G108" s="8" t="s">
        <v>1480</v>
      </c>
      <c r="I108" t="s">
        <v>91</v>
      </c>
      <c r="J108" t="s">
        <v>91</v>
      </c>
      <c r="K108">
        <v>-1</v>
      </c>
      <c r="L108">
        <v>-1</v>
      </c>
      <c r="M108">
        <v>-1</v>
      </c>
      <c r="N108">
        <v>0</v>
      </c>
      <c r="O108" s="66" t="s">
        <v>125</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43" t="str">
        <f>IF(AU108&lt;&gt;"",IF(AU108&lt;&gt;"LIBSETS_DROP_MECHANIC_MONSTER_NAME",VLOOKUP(AU108,'LibSets constants'!$I$4:$L$1003,4,FALSE),""),"")</f>
        <v/>
      </c>
      <c r="AX108" s="87" t="s">
        <v>2679</v>
      </c>
      <c r="AY108" s="21" t="str">
        <f t="shared" si="7"/>
        <v>[127] = {wayshrines={-1,-1,-1,}, dlcId=DLC_BASE_GAME</v>
      </c>
      <c r="AZ108" s="21" t="str">
        <f t="shared" si="8"/>
        <v>, zoneIds={181}, veteran=false</v>
      </c>
      <c r="BA108" s="21" t="str">
        <f t="shared" si="9"/>
        <v>, setType=LIBSETS_SETTYPE_CYRODIIL</v>
      </c>
      <c r="BB108" s="21" t="str">
        <f t="shared" si="10"/>
        <v>, isProcSetAllowedInPvP=1, dropMechanic={LIBSETS_DROP_MECHANIC_CITY_CYRODIIL_BRUMA}},</v>
      </c>
      <c r="BC108" s="21" t="str">
        <f t="shared" si="11"/>
        <v xml:space="preserve"> --Deadly Strike / Tödlicher Stoß   [Cyrodiil]</v>
      </c>
    </row>
    <row r="109" spans="1:55" x14ac:dyDescent="0.25">
      <c r="A109" s="12">
        <v>128</v>
      </c>
      <c r="B109" t="s">
        <v>886</v>
      </c>
      <c r="C109" t="s">
        <v>887</v>
      </c>
      <c r="D109" s="3">
        <f t="shared" si="6"/>
        <v>128</v>
      </c>
      <c r="E109" s="42"/>
      <c r="G109" s="8" t="s">
        <v>1480</v>
      </c>
      <c r="I109" t="s">
        <v>91</v>
      </c>
      <c r="J109" t="s">
        <v>91</v>
      </c>
      <c r="K109">
        <v>-1</v>
      </c>
      <c r="L109">
        <v>-1</v>
      </c>
      <c r="M109">
        <v>-1</v>
      </c>
      <c r="N109">
        <v>0</v>
      </c>
      <c r="O109" s="66" t="s">
        <v>125</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WayshrineInfo'!$K$3:$N$9999,4,FALSE),""))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WayshrineInfo'!$K$3:$N$9999,4,FALSE),""))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7" t="s">
        <v>2679</v>
      </c>
      <c r="AY109" s="21" t="str">
        <f t="shared" si="7"/>
        <v>[128] = {wayshrines={-1,-1,-1,}, dlcId=DLC_BASE_GAME</v>
      </c>
      <c r="AZ109" s="21" t="str">
        <f t="shared" si="8"/>
        <v>, zoneIds={181}, veteran=false</v>
      </c>
      <c r="BA109" s="21" t="str">
        <f t="shared" si="9"/>
        <v>, setType=LIBSETS_SETTYPE_CYRODIIL</v>
      </c>
      <c r="BB109" s="21" t="str">
        <f t="shared" si="10"/>
        <v>, isProcSetAllowedInPvP=1, dropMechanic={LIBSETS_DROP_MECHANIC_CITY_CYRODIIL_VLASTARUS}},</v>
      </c>
      <c r="BC109" s="21" t="str">
        <f t="shared" si="11"/>
        <v xml:space="preserve"> --Blessing of the Potentates / Segen des Potentaten   [Cyrodiil]</v>
      </c>
    </row>
    <row r="110" spans="1:55" x14ac:dyDescent="0.25">
      <c r="A110" s="12">
        <v>129</v>
      </c>
      <c r="B110" t="s">
        <v>888</v>
      </c>
      <c r="C110" t="s">
        <v>889</v>
      </c>
      <c r="D110" s="3">
        <f t="shared" si="6"/>
        <v>129</v>
      </c>
      <c r="G110" s="8" t="s">
        <v>1480</v>
      </c>
      <c r="I110" t="s">
        <v>91</v>
      </c>
      <c r="J110" t="s">
        <v>91</v>
      </c>
      <c r="K110">
        <v>-1</v>
      </c>
      <c r="L110">
        <v>-1</v>
      </c>
      <c r="M110">
        <v>-1</v>
      </c>
      <c r="N110">
        <v>0</v>
      </c>
      <c r="O110" s="66" t="s">
        <v>125</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7" t="s">
        <v>2678</v>
      </c>
      <c r="AY110" s="21" t="str">
        <f t="shared" si="7"/>
        <v>[129] = {wayshrines={-1,-1,-1,}, dlcId=DLC_BASE_GAME</v>
      </c>
      <c r="AZ110" s="21" t="str">
        <f t="shared" si="8"/>
        <v>, zoneIds={181}, veteran=false</v>
      </c>
      <c r="BA110" s="21" t="str">
        <f t="shared" si="9"/>
        <v>, setType=LIBSETS_SETTYPE_CYRODIIL</v>
      </c>
      <c r="BB110" s="21" t="str">
        <f t="shared" si="10"/>
        <v>, dropMechanic={LIBSETS_DROP_MECHANIC_CITY_CYRODIIL_BRUMA}},</v>
      </c>
      <c r="BC110" s="21" t="str">
        <f t="shared" si="11"/>
        <v xml:space="preserve"> --Vengeance Leech / Saugende Vergeltung   [Cyrodiil]</v>
      </c>
    </row>
    <row r="111" spans="1:55" x14ac:dyDescent="0.25">
      <c r="A111" s="12">
        <v>130</v>
      </c>
      <c r="B111" t="s">
        <v>890</v>
      </c>
      <c r="C111" t="s">
        <v>891</v>
      </c>
      <c r="D111" s="3">
        <f t="shared" si="6"/>
        <v>130</v>
      </c>
      <c r="G111" s="8" t="s">
        <v>1480</v>
      </c>
      <c r="I111" t="s">
        <v>91</v>
      </c>
      <c r="J111" t="s">
        <v>91</v>
      </c>
      <c r="K111">
        <v>-1</v>
      </c>
      <c r="L111">
        <v>-1</v>
      </c>
      <c r="M111">
        <v>-1</v>
      </c>
      <c r="N111">
        <v>0</v>
      </c>
      <c r="O111" s="66" t="s">
        <v>125</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87" t="s">
        <v>2679</v>
      </c>
      <c r="AY111" s="21" t="str">
        <f t="shared" si="7"/>
        <v>[130] = {wayshrines={-1,-1,-1,}, dlcId=DLC_BASE_GAME</v>
      </c>
      <c r="AZ111" s="21" t="str">
        <f t="shared" si="8"/>
        <v>, zoneIds={181}, veteran=false</v>
      </c>
      <c r="BA111" s="21" t="str">
        <f t="shared" si="9"/>
        <v>, setType=LIBSETS_SETTYPE_CYRODIIL</v>
      </c>
      <c r="BB111" s="21" t="str">
        <f t="shared" si="10"/>
        <v>, isProcSetAllowedInPvP=1, dropMechanic={LIBSETS_DROP_MECHANIC_CITY_CYRODIIL_BRUMA}},</v>
      </c>
      <c r="BC111" s="21" t="str">
        <f t="shared" si="11"/>
        <v xml:space="preserve"> --Eagle Eye / Adlerauge   [Cyrodiil]</v>
      </c>
    </row>
    <row r="112" spans="1:55" x14ac:dyDescent="0.25">
      <c r="A112" s="12">
        <v>131</v>
      </c>
      <c r="B112" t="s">
        <v>892</v>
      </c>
      <c r="C112" t="s">
        <v>893</v>
      </c>
      <c r="D112" s="3">
        <f t="shared" si="6"/>
        <v>131</v>
      </c>
      <c r="E112" s="42"/>
      <c r="G112" s="8" t="s">
        <v>1480</v>
      </c>
      <c r="I112" t="s">
        <v>91</v>
      </c>
      <c r="J112" t="s">
        <v>91</v>
      </c>
      <c r="K112">
        <v>-1</v>
      </c>
      <c r="L112">
        <v>-1</v>
      </c>
      <c r="M112">
        <v>-1</v>
      </c>
      <c r="N112">
        <v>0</v>
      </c>
      <c r="O112" s="66" t="s">
        <v>125</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87" t="s">
        <v>2679</v>
      </c>
      <c r="AY112" s="21" t="str">
        <f t="shared" si="7"/>
        <v>[131] = {wayshrines={-1,-1,-1,}, dlcId=DLC_BASE_GAME</v>
      </c>
      <c r="AZ112" s="21" t="str">
        <f t="shared" si="8"/>
        <v>, zoneIds={181}, veteran=false</v>
      </c>
      <c r="BA112" s="21" t="str">
        <f t="shared" si="9"/>
        <v>, setType=LIBSETS_SETTYPE_CYRODIIL</v>
      </c>
      <c r="BB112" s="21" t="str">
        <f t="shared" si="10"/>
        <v>, isProcSetAllowedInPvP=1, dropMechanic={LIBSETS_DROP_MECHANIC_CITY_CYRODIIL_VLASTARUS}},</v>
      </c>
      <c r="BC112" s="21" t="str">
        <f t="shared" si="11"/>
        <v xml:space="preserve"> --Bastion of the Heartland / Bastion des Herzlandes   [Cyrodiil]</v>
      </c>
    </row>
    <row r="113" spans="1:55" x14ac:dyDescent="0.25">
      <c r="A113" s="12">
        <v>132</v>
      </c>
      <c r="B113" t="s">
        <v>894</v>
      </c>
      <c r="C113" t="s">
        <v>895</v>
      </c>
      <c r="D113" s="3">
        <f t="shared" si="6"/>
        <v>132</v>
      </c>
      <c r="G113" s="8" t="s">
        <v>1480</v>
      </c>
      <c r="I113" t="s">
        <v>91</v>
      </c>
      <c r="J113" t="s">
        <v>91</v>
      </c>
      <c r="K113">
        <v>-1</v>
      </c>
      <c r="L113">
        <v>-1</v>
      </c>
      <c r="M113">
        <v>-1</v>
      </c>
      <c r="N113">
        <v>0</v>
      </c>
      <c r="O113" s="66" t="s">
        <v>125</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7" t="s">
        <v>2679</v>
      </c>
      <c r="AY113" s="21" t="str">
        <f t="shared" si="7"/>
        <v>[132] = {wayshrines={-1,-1,-1,}, dlcId=DLC_BASE_GAME</v>
      </c>
      <c r="AZ113" s="21" t="str">
        <f t="shared" si="8"/>
        <v>, zoneIds={181}, veteran=false</v>
      </c>
      <c r="BA113" s="21" t="str">
        <f t="shared" si="9"/>
        <v>, setType=LIBSETS_SETTYPE_CYRODIIL</v>
      </c>
      <c r="BB113" s="21" t="str">
        <f t="shared" si="10"/>
        <v>, isProcSetAllowedInPvP=1, dropMechanic={LIBSETS_DROP_MECHANIC_CITY_CYRODIIL_BRUMA}},</v>
      </c>
      <c r="BC113" s="21" t="str">
        <f t="shared" si="11"/>
        <v xml:space="preserve"> --Shield of the Valiant / Schild des Tapferen   [Cyrodiil]</v>
      </c>
    </row>
    <row r="114" spans="1:55" x14ac:dyDescent="0.25">
      <c r="A114" s="12">
        <v>133</v>
      </c>
      <c r="B114" t="s">
        <v>896</v>
      </c>
      <c r="C114" t="s">
        <v>897</v>
      </c>
      <c r="D114" s="3">
        <f t="shared" si="6"/>
        <v>133</v>
      </c>
      <c r="E114" s="42"/>
      <c r="G114" s="8" t="s">
        <v>1480</v>
      </c>
      <c r="I114" t="s">
        <v>91</v>
      </c>
      <c r="J114" t="s">
        <v>91</v>
      </c>
      <c r="K114">
        <v>-1</v>
      </c>
      <c r="L114">
        <v>-1</v>
      </c>
      <c r="M114">
        <v>-1</v>
      </c>
      <c r="N114">
        <v>0</v>
      </c>
      <c r="O114" s="66" t="s">
        <v>125</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2820</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87" t="s">
        <v>2679</v>
      </c>
      <c r="AY114" s="21" t="str">
        <f t="shared" si="7"/>
        <v>[133] = {wayshrines={-1,-1,-1,}, dlcId=DLC_BASE_GAME</v>
      </c>
      <c r="AZ114" s="21" t="str">
        <f t="shared" si="8"/>
        <v>, zoneIds={181}, veteran=false</v>
      </c>
      <c r="BA114" s="21" t="str">
        <f t="shared" si="9"/>
        <v>, setType=LIBSETS_SETTYPE_CYRODIIL</v>
      </c>
      <c r="BB114" s="21" t="str">
        <f t="shared" si="10"/>
        <v>, isProcSetAllowedInPvP=1, dropMechanic={LIBSETS_DROP_MECHANIC_CITY_CYRODIIL_CROPSFORD}},</v>
      </c>
      <c r="BC114" s="21" t="str">
        <f t="shared" si="11"/>
        <v xml:space="preserve"> --Buffer of the Swift / Dämpfer des Geschwinden   [Cyrodiil]</v>
      </c>
    </row>
    <row r="115" spans="1:55" x14ac:dyDescent="0.25">
      <c r="A115" s="12">
        <v>134</v>
      </c>
      <c r="B115" t="s">
        <v>898</v>
      </c>
      <c r="C115" t="s">
        <v>899</v>
      </c>
      <c r="D115" s="3">
        <f t="shared" si="6"/>
        <v>134</v>
      </c>
      <c r="G115" s="8" t="s">
        <v>1482</v>
      </c>
      <c r="I115" t="s">
        <v>91</v>
      </c>
      <c r="J115" t="s">
        <v>91</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WayshrineInfo'!$K$3:$N$9999,4,FALSE),""))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7" t="s">
        <v>2678</v>
      </c>
      <c r="AY115" s="21" t="str">
        <f t="shared" si="7"/>
        <v>[134] = {wayshrines={190,190,190,}, dlcId=DLC_BASE_GAME</v>
      </c>
      <c r="AZ115" s="21" t="str">
        <f t="shared" si="8"/>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x14ac:dyDescent="0.25">
      <c r="A116" s="12">
        <v>135</v>
      </c>
      <c r="B116" t="s">
        <v>900</v>
      </c>
      <c r="C116" t="s">
        <v>2605</v>
      </c>
      <c r="D116" s="3">
        <f t="shared" si="6"/>
        <v>135</v>
      </c>
      <c r="E116"/>
      <c r="F116"/>
      <c r="G116" s="8" t="s">
        <v>1485</v>
      </c>
      <c r="H116"/>
      <c r="I116" t="s">
        <v>91</v>
      </c>
      <c r="J116" t="s">
        <v>91</v>
      </c>
      <c r="K116">
        <v>-1</v>
      </c>
      <c r="L116">
        <v>-1</v>
      </c>
      <c r="M116">
        <v>-1</v>
      </c>
      <c r="N116">
        <v>0</v>
      </c>
      <c r="O116" s="66" t="s">
        <v>111</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7" t="s">
        <v>2678</v>
      </c>
      <c r="AY116" s="21" t="str">
        <f t="shared" si="7"/>
        <v>[135] = {wayshrines={-1,-1,-1,}, dlcId=DLC_BASE_GAME</v>
      </c>
      <c r="AZ116" s="21" t="str">
        <f t="shared" si="8"/>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x14ac:dyDescent="0.25">
      <c r="A117" s="12">
        <v>136</v>
      </c>
      <c r="B117" t="s">
        <v>901</v>
      </c>
      <c r="C117" t="s">
        <v>902</v>
      </c>
      <c r="D117" s="3">
        <f t="shared" si="6"/>
        <v>136</v>
      </c>
      <c r="G117" s="8" t="s">
        <v>1486</v>
      </c>
      <c r="I117" t="s">
        <v>91</v>
      </c>
      <c r="J117" t="s">
        <v>91</v>
      </c>
      <c r="K117">
        <v>232</v>
      </c>
      <c r="L117">
        <v>232</v>
      </c>
      <c r="M117">
        <v>232</v>
      </c>
      <c r="N117">
        <v>0</v>
      </c>
      <c r="O117" s="66" t="s">
        <v>445</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2813</v>
      </c>
      <c r="W117" s="3" t="s">
        <v>2829</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87" t="s">
        <v>2678</v>
      </c>
      <c r="AY117" s="21" t="str">
        <f t="shared" si="7"/>
        <v>[136] = {wayshrines={232,232,232,}, dlcId=DLC_BASE_GAME</v>
      </c>
      <c r="AZ117" s="21" t="str">
        <f t="shared" si="8"/>
        <v>, zoneIds={639}, veteran=false</v>
      </c>
      <c r="BA117" s="21" t="str">
        <f t="shared" si="9"/>
        <v>, setType=LIBSETS_SETTYPE_TRIAL</v>
      </c>
      <c r="BB117"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 t="shared" si="11"/>
        <v xml:space="preserve"> --Immortal Warrior / Unsterblicher Krieger   [Sanctum Ophidia]</v>
      </c>
    </row>
    <row r="118" spans="1:55" x14ac:dyDescent="0.25">
      <c r="A118" s="12">
        <v>137</v>
      </c>
      <c r="B118" t="s">
        <v>903</v>
      </c>
      <c r="C118" t="s">
        <v>904</v>
      </c>
      <c r="D118" s="3">
        <f t="shared" si="6"/>
        <v>137</v>
      </c>
      <c r="E118" s="42"/>
      <c r="G118" s="8" t="s">
        <v>1486</v>
      </c>
      <c r="I118" t="s">
        <v>91</v>
      </c>
      <c r="J118" t="s">
        <v>91</v>
      </c>
      <c r="K118">
        <v>230</v>
      </c>
      <c r="L118">
        <v>230</v>
      </c>
      <c r="M118">
        <v>230</v>
      </c>
      <c r="N118">
        <v>0</v>
      </c>
      <c r="O118" s="66" t="s">
        <v>442</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2813</v>
      </c>
      <c r="W118" s="3" t="s">
        <v>2829</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WayshrineInfo'!$K$3:$N$9999,4,FALSE),""))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87" t="s">
        <v>2678</v>
      </c>
      <c r="AY118" s="21" t="str">
        <f t="shared" si="7"/>
        <v>[137] = {wayshrines={230,230,230,}, dlcId=DLC_BASE_GAME</v>
      </c>
      <c r="AZ118" s="21" t="str">
        <f t="shared" si="8"/>
        <v>, zoneIds={636}, veteran=false</v>
      </c>
      <c r="BA118" s="21" t="str">
        <f t="shared" si="9"/>
        <v>, setType=LIBSETS_SETTYPE_TRIAL</v>
      </c>
      <c r="BB118"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 t="shared" si="11"/>
        <v xml:space="preserve"> --Berserking Warrior / Tobender Krieger   [Hel Ra Citadel]</v>
      </c>
    </row>
    <row r="119" spans="1:55" x14ac:dyDescent="0.25">
      <c r="A119" s="12">
        <v>138</v>
      </c>
      <c r="B119" t="s">
        <v>905</v>
      </c>
      <c r="C119" t="s">
        <v>906</v>
      </c>
      <c r="D119" s="3">
        <f t="shared" si="6"/>
        <v>138</v>
      </c>
      <c r="G119" s="8" t="s">
        <v>1486</v>
      </c>
      <c r="I119" t="s">
        <v>91</v>
      </c>
      <c r="J119" t="s">
        <v>91</v>
      </c>
      <c r="K119">
        <v>231</v>
      </c>
      <c r="L119">
        <v>231</v>
      </c>
      <c r="M119">
        <v>231</v>
      </c>
      <c r="N119">
        <v>0</v>
      </c>
      <c r="O119" s="66" t="s">
        <v>444</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2813</v>
      </c>
      <c r="W119" s="3" t="s">
        <v>2829</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87" t="s">
        <v>2678</v>
      </c>
      <c r="AY119" s="21" t="str">
        <f t="shared" si="7"/>
        <v>[138] = {wayshrines={231,231,231,}, dlcId=DLC_BASE_GAME</v>
      </c>
      <c r="AZ119" s="21" t="str">
        <f t="shared" si="8"/>
        <v>, zoneIds={638}, veteran=false</v>
      </c>
      <c r="BA119" s="21" t="str">
        <f t="shared" si="9"/>
        <v>, setType=LIBSETS_SETTYPE_TRIAL</v>
      </c>
      <c r="BB119"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 t="shared" si="11"/>
        <v xml:space="preserve"> --Defending Warrior / Verteidigender Krieger   [Aetherian Archive]</v>
      </c>
    </row>
    <row r="120" spans="1:55" x14ac:dyDescent="0.25">
      <c r="A120" s="12">
        <v>139</v>
      </c>
      <c r="B120" t="s">
        <v>907</v>
      </c>
      <c r="C120" t="s">
        <v>908</v>
      </c>
      <c r="D120" s="3">
        <f t="shared" si="6"/>
        <v>139</v>
      </c>
      <c r="G120" s="8" t="s">
        <v>1486</v>
      </c>
      <c r="I120" t="s">
        <v>91</v>
      </c>
      <c r="J120" t="s">
        <v>91</v>
      </c>
      <c r="K120">
        <v>232</v>
      </c>
      <c r="L120">
        <v>232</v>
      </c>
      <c r="M120">
        <v>232</v>
      </c>
      <c r="N120">
        <v>0</v>
      </c>
      <c r="O120" s="66" t="s">
        <v>445</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2813</v>
      </c>
      <c r="W120" s="3" t="s">
        <v>2829</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WayshrineInfo'!$K$3:$N$9999,4,FALSE),""))</f>
        <v/>
      </c>
      <c r="AF120" s="39"/>
      <c r="AG120" s="39"/>
      <c r="AH120" s="39"/>
      <c r="AI120" s="4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87" t="s">
        <v>2678</v>
      </c>
      <c r="AY120" s="21" t="str">
        <f t="shared" si="7"/>
        <v>[139] = {wayshrines={232,232,232,}, dlcId=DLC_BASE_GAME</v>
      </c>
      <c r="AZ120" s="21" t="str">
        <f t="shared" si="8"/>
        <v>, zoneIds={639}, veteran=false</v>
      </c>
      <c r="BA120" s="21" t="str">
        <f t="shared" si="9"/>
        <v>, setType=LIBSETS_SETTYPE_TRIAL</v>
      </c>
      <c r="BB120"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 t="shared" si="11"/>
        <v xml:space="preserve"> --Wise Mage / Weiser Magier   [Sanctum Ophidia]</v>
      </c>
    </row>
    <row r="121" spans="1:55" x14ac:dyDescent="0.25">
      <c r="A121" s="12">
        <v>140</v>
      </c>
      <c r="B121" t="s">
        <v>909</v>
      </c>
      <c r="C121" t="s">
        <v>910</v>
      </c>
      <c r="D121" s="3">
        <f t="shared" si="6"/>
        <v>140</v>
      </c>
      <c r="G121" s="8" t="s">
        <v>1486</v>
      </c>
      <c r="I121" t="s">
        <v>91</v>
      </c>
      <c r="J121" t="s">
        <v>91</v>
      </c>
      <c r="K121">
        <v>230</v>
      </c>
      <c r="L121">
        <v>230</v>
      </c>
      <c r="M121">
        <v>230</v>
      </c>
      <c r="N121">
        <v>0</v>
      </c>
      <c r="O121" s="66" t="s">
        <v>442</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2813</v>
      </c>
      <c r="W121" s="3" t="s">
        <v>2829</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87" t="s">
        <v>2678</v>
      </c>
      <c r="AY121" s="21" t="str">
        <f t="shared" si="7"/>
        <v>[140] = {wayshrines={230,230,230,}, dlcId=DLC_BASE_GAME</v>
      </c>
      <c r="AZ121" s="21" t="str">
        <f t="shared" si="8"/>
        <v>, zoneIds={636}, veteran=false</v>
      </c>
      <c r="BA121" s="21" t="str">
        <f t="shared" si="9"/>
        <v>, setType=LIBSETS_SETTYPE_TRIAL</v>
      </c>
      <c r="BB121"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 t="shared" si="11"/>
        <v xml:space="preserve"> --Destructive Mage / Zerstörerischer Magier   [Hel Ra Citadel]</v>
      </c>
    </row>
    <row r="122" spans="1:55" x14ac:dyDescent="0.25">
      <c r="A122" s="12">
        <v>141</v>
      </c>
      <c r="B122" t="s">
        <v>911</v>
      </c>
      <c r="C122" t="s">
        <v>912</v>
      </c>
      <c r="D122" s="3">
        <f t="shared" si="6"/>
        <v>141</v>
      </c>
      <c r="G122" s="8" t="s">
        <v>1486</v>
      </c>
      <c r="I122" t="s">
        <v>91</v>
      </c>
      <c r="J122" t="s">
        <v>91</v>
      </c>
      <c r="K122">
        <v>231</v>
      </c>
      <c r="L122">
        <v>231</v>
      </c>
      <c r="M122">
        <v>231</v>
      </c>
      <c r="N122">
        <v>0</v>
      </c>
      <c r="O122" s="66" t="s">
        <v>444</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2813</v>
      </c>
      <c r="W122" s="3" t="s">
        <v>2829</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87" t="s">
        <v>2678</v>
      </c>
      <c r="AY122" s="21" t="str">
        <f t="shared" si="7"/>
        <v>[141] = {wayshrines={231,231,231,}, dlcId=DLC_BASE_GAME</v>
      </c>
      <c r="AZ122" s="21" t="str">
        <f t="shared" si="8"/>
        <v>, zoneIds={638}, veteran=false</v>
      </c>
      <c r="BA122" s="21" t="str">
        <f t="shared" si="9"/>
        <v>, setType=LIBSETS_SETTYPE_TRIAL</v>
      </c>
      <c r="BB122"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 t="shared" si="11"/>
        <v xml:space="preserve"> --Healing Mage / Heilender Magier   [Aetherian Archive]</v>
      </c>
    </row>
    <row r="123" spans="1:55" x14ac:dyDescent="0.25">
      <c r="A123" s="12">
        <v>142</v>
      </c>
      <c r="B123" t="s">
        <v>913</v>
      </c>
      <c r="C123" t="s">
        <v>914</v>
      </c>
      <c r="D123" s="3">
        <f t="shared" si="6"/>
        <v>142</v>
      </c>
      <c r="G123" s="8" t="s">
        <v>1486</v>
      </c>
      <c r="I123" t="s">
        <v>91</v>
      </c>
      <c r="J123" t="s">
        <v>91</v>
      </c>
      <c r="K123">
        <v>231</v>
      </c>
      <c r="L123">
        <v>231</v>
      </c>
      <c r="M123">
        <v>231</v>
      </c>
      <c r="N123">
        <v>0</v>
      </c>
      <c r="O123" s="66" t="s">
        <v>444</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2813</v>
      </c>
      <c r="W123" s="3" t="s">
        <v>2829</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7" t="s">
        <v>2678</v>
      </c>
      <c r="AY123" s="21" t="str">
        <f t="shared" si="7"/>
        <v>[142] = {wayshrines={231,231,231,}, dlcId=DLC_BASE_GAME</v>
      </c>
      <c r="AZ123" s="21" t="str">
        <f t="shared" si="8"/>
        <v>, zoneIds={638}, veteran=false</v>
      </c>
      <c r="BA123" s="21" t="str">
        <f t="shared" si="9"/>
        <v>, setType=LIBSETS_SETTYPE_TRIAL</v>
      </c>
      <c r="BB123"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 t="shared" si="11"/>
        <v xml:space="preserve"> --Quick Serpent / Flinke Schlange   [Aetherian Archive]</v>
      </c>
    </row>
    <row r="124" spans="1:55" x14ac:dyDescent="0.25">
      <c r="A124" s="12">
        <v>143</v>
      </c>
      <c r="B124" t="s">
        <v>915</v>
      </c>
      <c r="C124" t="s">
        <v>916</v>
      </c>
      <c r="D124" s="3">
        <f t="shared" si="6"/>
        <v>143</v>
      </c>
      <c r="G124" s="8" t="s">
        <v>1486</v>
      </c>
      <c r="I124" t="s">
        <v>91</v>
      </c>
      <c r="J124" t="s">
        <v>91</v>
      </c>
      <c r="K124">
        <v>230</v>
      </c>
      <c r="L124">
        <v>230</v>
      </c>
      <c r="M124">
        <v>230</v>
      </c>
      <c r="N124">
        <v>0</v>
      </c>
      <c r="O124" s="66" t="s">
        <v>442</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2813</v>
      </c>
      <c r="W124" s="3" t="s">
        <v>2829</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WayshrineInfo'!$K$3:$N$9999,4,FALSE),""))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87" t="s">
        <v>2678</v>
      </c>
      <c r="AY124" s="21" t="str">
        <f t="shared" si="7"/>
        <v>[143] = {wayshrines={230,230,230,}, dlcId=DLC_BASE_GAME</v>
      </c>
      <c r="AZ124" s="21" t="str">
        <f t="shared" si="8"/>
        <v>, zoneIds={636}, veteran=false</v>
      </c>
      <c r="BA124" s="21" t="str">
        <f t="shared" si="9"/>
        <v>, setType=LIBSETS_SETTYPE_TRIAL</v>
      </c>
      <c r="BB124"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 t="shared" si="11"/>
        <v xml:space="preserve"> --Poisonous Serpent / Giftschlange   [Hel Ra Citadel]</v>
      </c>
    </row>
    <row r="125" spans="1:55" x14ac:dyDescent="0.25">
      <c r="A125" s="12">
        <v>144</v>
      </c>
      <c r="B125" t="s">
        <v>917</v>
      </c>
      <c r="C125" t="s">
        <v>918</v>
      </c>
      <c r="D125" s="3">
        <f t="shared" si="6"/>
        <v>144</v>
      </c>
      <c r="G125" s="8" t="s">
        <v>1486</v>
      </c>
      <c r="I125" t="s">
        <v>91</v>
      </c>
      <c r="J125" t="s">
        <v>91</v>
      </c>
      <c r="K125">
        <v>232</v>
      </c>
      <c r="L125">
        <v>232</v>
      </c>
      <c r="M125">
        <v>232</v>
      </c>
      <c r="N125">
        <v>0</v>
      </c>
      <c r="O125" s="66" t="s">
        <v>445</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2813</v>
      </c>
      <c r="W125" s="3" t="s">
        <v>2829</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87" t="s">
        <v>2678</v>
      </c>
      <c r="AY125" s="21" t="str">
        <f t="shared" si="7"/>
        <v>[144] = {wayshrines={232,232,232,}, dlcId=DLC_BASE_GAME</v>
      </c>
      <c r="AZ125" s="21" t="str">
        <f t="shared" si="8"/>
        <v>, zoneIds={639}, veteran=false</v>
      </c>
      <c r="BA125" s="21" t="str">
        <f t="shared" si="9"/>
        <v>, setType=LIBSETS_SETTYPE_TRIAL</v>
      </c>
      <c r="BB125"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 t="shared" si="11"/>
        <v xml:space="preserve"> --Twice-Fanged Serpent / Doppelzüngige Schlange   [Sanctum Ophidia]</v>
      </c>
    </row>
    <row r="126" spans="1:55" x14ac:dyDescent="0.25">
      <c r="A126" s="12">
        <v>145</v>
      </c>
      <c r="B126" t="s">
        <v>919</v>
      </c>
      <c r="C126" t="s">
        <v>920</v>
      </c>
      <c r="D126" s="3">
        <f t="shared" si="6"/>
        <v>145</v>
      </c>
      <c r="G126" s="8" t="s">
        <v>1485</v>
      </c>
      <c r="I126" t="s">
        <v>91</v>
      </c>
      <c r="J126" t="s">
        <v>91</v>
      </c>
      <c r="K126">
        <v>-1</v>
      </c>
      <c r="L126">
        <v>-1</v>
      </c>
      <c r="M126">
        <v>-1</v>
      </c>
      <c r="N126">
        <v>0</v>
      </c>
      <c r="O126" s="66" t="s">
        <v>565</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WayshrineInfo'!$K$3:$N$9999,4,FALSE),""))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7" t="s">
        <v>2678</v>
      </c>
      <c r="AY126" s="21" t="str">
        <f t="shared" si="7"/>
        <v>[145] = {wayshrines={-1,-1,-1,}, dlcId=DLC_BASE_GAME</v>
      </c>
      <c r="AZ126" s="21" t="str">
        <f t="shared" si="8"/>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x14ac:dyDescent="0.25">
      <c r="A127" s="12">
        <v>146</v>
      </c>
      <c r="B127" t="s">
        <v>921</v>
      </c>
      <c r="C127" t="s">
        <v>922</v>
      </c>
      <c r="D127" s="3">
        <f t="shared" si="6"/>
        <v>146</v>
      </c>
      <c r="G127" s="8" t="s">
        <v>1485</v>
      </c>
      <c r="I127" t="s">
        <v>91</v>
      </c>
      <c r="J127" t="s">
        <v>91</v>
      </c>
      <c r="K127">
        <v>-1</v>
      </c>
      <c r="L127">
        <v>-1</v>
      </c>
      <c r="M127">
        <v>-1</v>
      </c>
      <c r="N127">
        <v>0</v>
      </c>
      <c r="O127" s="66" t="s">
        <v>565</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7" t="s">
        <v>2679</v>
      </c>
      <c r="AY127" s="21" t="str">
        <f t="shared" si="7"/>
        <v>[146] = {wayshrines={-1,-1,-1,}, dlcId=DLC_BASE_GAME</v>
      </c>
      <c r="AZ127" s="21" t="str">
        <f t="shared" si="8"/>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x14ac:dyDescent="0.25">
      <c r="A128" s="12">
        <v>147</v>
      </c>
      <c r="B128" t="s">
        <v>923</v>
      </c>
      <c r="C128" t="s">
        <v>924</v>
      </c>
      <c r="D128" s="3">
        <f t="shared" si="6"/>
        <v>147</v>
      </c>
      <c r="G128" s="8" t="s">
        <v>1485</v>
      </c>
      <c r="I128" t="s">
        <v>91</v>
      </c>
      <c r="J128" t="s">
        <v>91</v>
      </c>
      <c r="K128">
        <v>-1</v>
      </c>
      <c r="L128">
        <v>-1</v>
      </c>
      <c r="M128">
        <v>-1</v>
      </c>
      <c r="N128">
        <v>0</v>
      </c>
      <c r="O128" s="66" t="s">
        <v>565</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WayshrineInfo'!$K$3:$N$9999,4,FALSE),""))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7" t="s">
        <v>2678</v>
      </c>
      <c r="AY128" s="21" t="str">
        <f t="shared" si="7"/>
        <v>[147] = {wayshrines={-1,-1,-1,}, dlcId=DLC_BASE_GAME</v>
      </c>
      <c r="AZ128" s="21" t="str">
        <f t="shared" si="8"/>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x14ac:dyDescent="0.25">
      <c r="A129" s="5">
        <v>148</v>
      </c>
      <c r="B129" t="s">
        <v>925</v>
      </c>
      <c r="C129" t="s">
        <v>926</v>
      </c>
      <c r="D129" s="3">
        <f t="shared" si="6"/>
        <v>148</v>
      </c>
      <c r="G129" s="8" t="s">
        <v>1479</v>
      </c>
      <c r="I129" t="s">
        <v>91</v>
      </c>
      <c r="J129" t="s">
        <v>91</v>
      </c>
      <c r="K129">
        <v>217</v>
      </c>
      <c r="L129">
        <v>217</v>
      </c>
      <c r="M129">
        <v>217</v>
      </c>
      <c r="N129">
        <v>8</v>
      </c>
      <c r="P129" s="3" t="e">
        <f>IF(AND(G129&lt;&gt;"LIBSETS_SETTYPE_BATTLEGROUND",G129&lt;&gt;"LIBSETS_SETTYPE_SPECIAL",G129&lt;&gt;"LIBSETS_SETTYPE_MYTHIC"), IF(Q129&lt;&gt;"",VLOOKUP(Q129,'ESO zone constants'!$D$3:$H$10001,5,FALSE),""),"")</f>
        <v>#N/A</v>
      </c>
      <c r="Q129" t="e">
        <f>IF(AND(O129&lt;&gt;"",NOT(ISERROR(O129))),O129, IF(AND(K129&lt;&gt;"",K129&gt;0,NOT(ISERROR(K129))),VLOOKUP(K129,'ESO dumped WayshrineInfo'!$K$3:$N$9999,4,FALSE),""))</f>
        <v>#N/A</v>
      </c>
      <c r="S129" s="19" t="e">
        <f>IF(AND(R129&lt;&gt;"",NOT(ISERROR(R129))),R129,IF(P129&lt;&gt;"",IF(NOT(ISERROR(VLOOKUP(P129,'ESO Dungeon constants'!$D$3:$H$9999,5,FALSE))),VLOOKUP(P129,'ESO Dungeon constants'!$D$3:$I$9999,6,FALSE),VLOOKUP(P129,'ESO zone constants'!$H$3:$K$9987,4,FALSE)),""))</f>
        <v>#N/A</v>
      </c>
      <c r="T129" s="3" t="e">
        <f>IF(S129&lt;&gt;"",VLOOKUP(S129,'LibSets constants'!$B$4:$C$1003,2,FALSE),"")</f>
        <v>#N/A</v>
      </c>
      <c r="V129" s="3" t="str">
        <f>IF(U129&lt;&gt;"",IF(U129&lt;&gt;"LIBSETS_DROP_MECHANIC_MONSTER_NAME",VLOOKUP(U129,'LibSets constants'!$I$4:$L$1003,3,FALSE),""),"")</f>
        <v/>
      </c>
      <c r="W129" s="3" t="str">
        <f>IF(U129&lt;&gt;"",IF(U129&lt;&gt;"LIBSETS_DROP_MECHANIC_MONSTER_NAME",VLOOKUP(U129,'LibSets constants'!$I$4:$L$1003,4,FALSE),""),"")</f>
        <v/>
      </c>
      <c r="X129" s="3"/>
      <c r="Y129" s="3" t="e">
        <f>IF(G129&lt;&gt;"LIBSETS_SETTYPE_BATTLEGROUND",IF(G129&lt;&gt;"LIBSETS_SETTYPE_SPECIAL",IF(X129&lt;&gt;"",X129,IF(Z129&lt;&gt;"",VLOOKUP(Z129,'ESO zone constants'!$D$3:$H$4953,5,FALSE),"")),""),"")</f>
        <v>#N/A</v>
      </c>
      <c r="Z129" t="e">
        <f>IF(AND(O129&lt;&gt;"",NOT(ISERROR(O129))),"",IF(AND(L129&lt;&gt;"",L129&gt;0,NOT(ISERROR(L129))),VLOOKUP(L129,'ESO dumped WayshrineInfo'!$K$3:$N$9999,4,FALSE),""))</f>
        <v>#N/A</v>
      </c>
      <c r="AB129" s="43" t="str">
        <f>IF(AA129&lt;&gt;"",IF(AA129&lt;&gt;"LIBSETS_DROP_MECHANIC_MONSTER_NAME",VLOOKUP(AA129,'LibSets constants'!$I$4:$L$1003,3,FALSE),""),"")</f>
        <v/>
      </c>
      <c r="AC129" s="43" t="str">
        <f>IF(AA129&lt;&gt;"",IF(AA129&lt;&gt;"LIBSETS_DROP_MECHANIC_MONSTER_NAME",VLOOKUP(AA129,'LibSets constants'!$I$4:$L$1003,4,FALSE),""),"")</f>
        <v/>
      </c>
      <c r="AD129" s="43" t="e">
        <f>IF(G129&lt;&gt;"LIBSETS_SETTYPE_BATTLEGROUND",IF(G129&lt;&gt;"LIBSETS_SETTYPE_SPECIAL",IF(AE129&lt;&gt;"",VLOOKUP(AE129,'ESO zone constants'!$D$3:$H$4953,5,FALSE),""),""),"")</f>
        <v>#N/A</v>
      </c>
      <c r="AE129" t="e">
        <f>IF(AND(O129&lt;&gt;"",NOT(ISERROR(O129))),"",IF(AND(M129&lt;&gt;"",M129&gt;0,NOT(ISERROR(M129))),VLOOKUP(M129,'ESO dumped WayshrineInfo'!$K$3:$N$9999,4,FALSE),""))</f>
        <v>#N/A</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7" t="s">
        <v>2679</v>
      </c>
      <c r="AY129" s="21" t="e">
        <f t="shared" si="7"/>
        <v>#N/A</v>
      </c>
      <c r="AZ129" s="21" t="e">
        <f t="shared" si="8"/>
        <v>#N/A</v>
      </c>
      <c r="BA129" s="21" t="str">
        <f t="shared" si="9"/>
        <v>, setType=LIBSETS_SETTYPE_CRAFTED</v>
      </c>
      <c r="BB129" s="21" t="str">
        <f t="shared" si="10"/>
        <v>, isProcSetAllowedInPvP=1},</v>
      </c>
      <c r="BC129" s="21" t="e">
        <f t="shared" si="11"/>
        <v>#N/A</v>
      </c>
    </row>
    <row r="130" spans="1:55" x14ac:dyDescent="0.25">
      <c r="A130" s="12">
        <v>155</v>
      </c>
      <c r="B130" t="s">
        <v>927</v>
      </c>
      <c r="C130" t="s">
        <v>928</v>
      </c>
      <c r="D130" s="3">
        <f t="shared" si="6"/>
        <v>155</v>
      </c>
      <c r="G130" s="8" t="s">
        <v>1482</v>
      </c>
      <c r="I130" t="s">
        <v>91</v>
      </c>
      <c r="J130" t="s">
        <v>91</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WayshrineInfo'!$K$3:$N$9999,4,FALSE),""))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7" t="s">
        <v>2678</v>
      </c>
      <c r="AY130" s="21" t="str">
        <f t="shared" si="7"/>
        <v>[155] = {wayshrines={191,191,191,}, dlcId=DLC_BASE_GAME</v>
      </c>
      <c r="AZ130" s="21" t="str">
        <f t="shared" si="8"/>
        <v>, zoneIds={126,931}, veteran=false</v>
      </c>
      <c r="BA130" s="21" t="str">
        <f t="shared" si="9"/>
        <v>, setType=LIBSETS_SETTYPE_DUNGEON</v>
      </c>
      <c r="BB130" s="21" t="str">
        <f t="shared" si="10"/>
        <v>},</v>
      </c>
      <c r="BC130" s="21" t="str">
        <f t="shared" si="11"/>
        <v xml:space="preserve"> --Undaunted Bastion / Unerschrockenen-Bastion   [Elden Hollow I]</v>
      </c>
    </row>
    <row r="131" spans="1:55" x14ac:dyDescent="0.25">
      <c r="A131" s="12">
        <v>156</v>
      </c>
      <c r="B131" t="s">
        <v>929</v>
      </c>
      <c r="C131" t="s">
        <v>930</v>
      </c>
      <c r="D131" s="3">
        <f t="shared" ref="D131:D194" si="12">A131</f>
        <v>156</v>
      </c>
      <c r="G131" s="8" t="s">
        <v>1482</v>
      </c>
      <c r="I131" t="s">
        <v>91</v>
      </c>
      <c r="J131" t="s">
        <v>91</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WayshrineInfo'!$K$3:$N$9999,4,FALSE),""))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WayshrineInfo'!$K$3:$N$9999,4,FALSE),""))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7" t="s">
        <v>2678</v>
      </c>
      <c r="AY131" s="21" t="str">
        <f t="shared" si="7"/>
        <v>[156] = {wayshrines={192,192,192,}, dlcId=DLC_BASE_GAME</v>
      </c>
      <c r="AZ131" s="21" t="str">
        <f t="shared" si="8"/>
        <v>, zoneIds={148}, veteran=false</v>
      </c>
      <c r="BA131" s="21" t="str">
        <f t="shared" si="9"/>
        <v>, setType=LIBSETS_SETTYPE_DUNGEON</v>
      </c>
      <c r="BB131" s="21" t="str">
        <f t="shared" si="10"/>
        <v>},</v>
      </c>
      <c r="BC131" s="21" t="str">
        <f t="shared" si="11"/>
        <v xml:space="preserve"> --Undaunted Infiltrator / Unerschrockener Infiltrator   [Arx Corinium]</v>
      </c>
    </row>
    <row r="132" spans="1:55" x14ac:dyDescent="0.25">
      <c r="A132" s="12">
        <v>157</v>
      </c>
      <c r="B132" t="s">
        <v>931</v>
      </c>
      <c r="C132" t="s">
        <v>932</v>
      </c>
      <c r="D132" s="3">
        <f t="shared" si="12"/>
        <v>157</v>
      </c>
      <c r="E132" s="42"/>
      <c r="G132" s="8" t="s">
        <v>1482</v>
      </c>
      <c r="I132" t="s">
        <v>91</v>
      </c>
      <c r="J132" t="s">
        <v>91</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7" t="s">
        <v>2678</v>
      </c>
      <c r="AY132" s="21" t="str">
        <f t="shared" ref="AY132:AY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 t="shared" ref="AZ132:AZ195" si="14">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 t="shared" ref="BA132:BA195" si="15">IF(F132&lt;&gt;"Not in the game (anymore)",IF(A132&lt;&gt;"",", setType="&amp;G132,"")&amp;IF(J132="true",", multiTrialSet=true",""),"")</f>
        <v>, setType=LIBSETS_SETTYPE_DUNGEON</v>
      </c>
      <c r="BB132" s="21" t="str">
        <f t="shared" ref="BB132:BB195" si="16">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 t="shared" ref="BC132:BC195" si="17">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x14ac:dyDescent="0.25">
      <c r="A133" s="12">
        <v>158</v>
      </c>
      <c r="B133" t="s">
        <v>933</v>
      </c>
      <c r="C133" t="s">
        <v>934</v>
      </c>
      <c r="D133" s="3">
        <f t="shared" si="12"/>
        <v>158</v>
      </c>
      <c r="G133" s="8" t="s">
        <v>1482</v>
      </c>
      <c r="I133" t="s">
        <v>91</v>
      </c>
      <c r="J133" t="s">
        <v>91</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WayshrineInfo'!$K$3:$N$9999,4,FALSE),""))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7" t="s">
        <v>2678</v>
      </c>
      <c r="AY133" s="21" t="str">
        <f t="shared" si="13"/>
        <v>[158] = {wayshrines={197,197,197,}, dlcId=DLC_BASE_GAME</v>
      </c>
      <c r="AZ133" s="21" t="str">
        <f t="shared" si="14"/>
        <v>, zoneIds={176,681}, veteran=false</v>
      </c>
      <c r="BA133" s="21" t="str">
        <f t="shared" si="15"/>
        <v>, setType=LIBSETS_SETTYPE_DUNGEON</v>
      </c>
      <c r="BB133" s="21" t="str">
        <f t="shared" si="16"/>
        <v>},</v>
      </c>
      <c r="BC133" s="21" t="str">
        <f t="shared" si="17"/>
        <v xml:space="preserve"> --Embershield / Glutschild   [City of Ash I]</v>
      </c>
    </row>
    <row r="134" spans="1:55" x14ac:dyDescent="0.25">
      <c r="A134" s="12">
        <v>159</v>
      </c>
      <c r="B134" t="s">
        <v>935</v>
      </c>
      <c r="C134" t="s">
        <v>936</v>
      </c>
      <c r="D134" s="3">
        <f t="shared" si="12"/>
        <v>159</v>
      </c>
      <c r="G134" s="8" t="s">
        <v>1482</v>
      </c>
      <c r="I134" t="s">
        <v>91</v>
      </c>
      <c r="J134" t="s">
        <v>91</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WayshrineInfo'!$K$3:$N$9999,4,FALSE),""))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WayshrineInfo'!$K$3:$N$9999,4,FALSE),""))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7" t="s">
        <v>2678</v>
      </c>
      <c r="AY134" s="21" t="str">
        <f t="shared" si="13"/>
        <v>[159] = {wayshrines={197,197,197,}, dlcId=DLC_BASE_GAME</v>
      </c>
      <c r="AZ134" s="21" t="str">
        <f t="shared" si="14"/>
        <v>, zoneIds={176,681}, veteran=false</v>
      </c>
      <c r="BA134" s="21" t="str">
        <f t="shared" si="15"/>
        <v>, setType=LIBSETS_SETTYPE_DUNGEON</v>
      </c>
      <c r="BB134" s="21" t="str">
        <f t="shared" si="16"/>
        <v>},</v>
      </c>
      <c r="BC134" s="21" t="str">
        <f t="shared" si="17"/>
        <v xml:space="preserve"> --Sunderflame / Trennflamme   [City of Ash I]</v>
      </c>
    </row>
    <row r="135" spans="1:55" x14ac:dyDescent="0.25">
      <c r="A135" s="12">
        <v>160</v>
      </c>
      <c r="B135" t="s">
        <v>937</v>
      </c>
      <c r="C135" t="s">
        <v>938</v>
      </c>
      <c r="D135" s="3">
        <f t="shared" si="12"/>
        <v>160</v>
      </c>
      <c r="E135" s="42"/>
      <c r="G135" s="8" t="s">
        <v>1482</v>
      </c>
      <c r="I135" t="s">
        <v>91</v>
      </c>
      <c r="J135" t="s">
        <v>91</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WayshrineInfo'!$K$3:$N$9999,4,FALSE),""))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7" t="s">
        <v>2678</v>
      </c>
      <c r="AY135" s="21" t="str">
        <f t="shared" si="13"/>
        <v>[160] = {wayshrines={197,197,197,}, dlcId=DLC_BASE_GAME</v>
      </c>
      <c r="AZ135" s="21" t="str">
        <f t="shared" si="14"/>
        <v>, zoneIds={176,681}, veteran=false</v>
      </c>
      <c r="BA135" s="21" t="str">
        <f t="shared" si="15"/>
        <v>, setType=LIBSETS_SETTYPE_DUNGEON</v>
      </c>
      <c r="BB135" s="21" t="str">
        <f t="shared" si="16"/>
        <v>},</v>
      </c>
      <c r="BC135" s="21" t="str">
        <f t="shared" si="17"/>
        <v xml:space="preserve"> --Burning Spellweave / Branntzauberweber   [City of Ash I]</v>
      </c>
    </row>
    <row r="136" spans="1:55" x14ac:dyDescent="0.25">
      <c r="A136" s="5">
        <v>161</v>
      </c>
      <c r="B136" t="s">
        <v>939</v>
      </c>
      <c r="C136" t="s">
        <v>940</v>
      </c>
      <c r="D136" s="3">
        <f t="shared" si="12"/>
        <v>161</v>
      </c>
      <c r="G136" s="8" t="s">
        <v>1479</v>
      </c>
      <c r="I136" t="s">
        <v>91</v>
      </c>
      <c r="J136" t="s">
        <v>91</v>
      </c>
      <c r="K136">
        <v>234</v>
      </c>
      <c r="L136">
        <v>234</v>
      </c>
      <c r="M136">
        <v>234</v>
      </c>
      <c r="N136">
        <v>9</v>
      </c>
      <c r="P136" s="3" t="e">
        <f>IF(AND(G136&lt;&gt;"LIBSETS_SETTYPE_BATTLEGROUND",G136&lt;&gt;"LIBSETS_SETTYPE_SPECIAL",G136&lt;&gt;"LIBSETS_SETTYPE_MYTHIC"), IF(Q136&lt;&gt;"",VLOOKUP(Q136,'ESO zone constants'!$D$3:$H$10001,5,FALSE),""),"")</f>
        <v>#N/A</v>
      </c>
      <c r="Q136" t="e">
        <f>IF(AND(O136&lt;&gt;"",NOT(ISERROR(O136))),O136, IF(AND(K136&lt;&gt;"",K136&gt;0,NOT(ISERROR(K136))),VLOOKUP(K136,'ESO dumped WayshrineInfo'!$K$3:$N$9999,4,FALSE),""))</f>
        <v>#N/A</v>
      </c>
      <c r="S136" s="19" t="e">
        <f>IF(AND(R136&lt;&gt;"",NOT(ISERROR(R136))),R136,IF(P136&lt;&gt;"",IF(NOT(ISERROR(VLOOKUP(P136,'ESO Dungeon constants'!$D$3:$H$9999,5,FALSE))),VLOOKUP(P136,'ESO Dungeon constants'!$D$3:$I$9999,6,FALSE),VLOOKUP(P136,'ESO zone constants'!$H$3:$K$9987,4,FALSE)),""))</f>
        <v>#N/A</v>
      </c>
      <c r="T136" s="3" t="e">
        <f>IF(S136&lt;&gt;"",VLOOKUP(S136,'LibSets constants'!$B$4:$C$1003,2,FALSE),"")</f>
        <v>#N/A</v>
      </c>
      <c r="V136" s="3" t="str">
        <f>IF(U136&lt;&gt;"",IF(U136&lt;&gt;"LIBSETS_DROP_MECHANIC_MONSTER_NAME",VLOOKUP(U136,'LibSets constants'!$I$4:$L$1003,3,FALSE),""),"")</f>
        <v/>
      </c>
      <c r="W136" s="3" t="str">
        <f>IF(U136&lt;&gt;"",IF(U136&lt;&gt;"LIBSETS_DROP_MECHANIC_MONSTER_NAME",VLOOKUP(U136,'LibSets constants'!$I$4:$L$1003,4,FALSE),""),"")</f>
        <v/>
      </c>
      <c r="X136" s="3"/>
      <c r="Y136" s="3" t="e">
        <f>IF(G136&lt;&gt;"LIBSETS_SETTYPE_BATTLEGROUND",IF(G136&lt;&gt;"LIBSETS_SETTYPE_SPECIAL",IF(X136&lt;&gt;"",X136,IF(Z136&lt;&gt;"",VLOOKUP(Z136,'ESO zone constants'!$D$3:$H$4953,5,FALSE),"")),""),"")</f>
        <v>#N/A</v>
      </c>
      <c r="Z136" t="e">
        <f>IF(AND(O136&lt;&gt;"",NOT(ISERROR(O136))),"",IF(AND(L136&lt;&gt;"",L136&gt;0,NOT(ISERROR(L136))),VLOOKUP(L136,'ESO dumped WayshrineInfo'!$K$3:$N$9999,4,FALSE),""))</f>
        <v>#N/A</v>
      </c>
      <c r="AB136" s="43" t="str">
        <f>IF(AA136&lt;&gt;"",IF(AA136&lt;&gt;"LIBSETS_DROP_MECHANIC_MONSTER_NAME",VLOOKUP(AA136,'LibSets constants'!$I$4:$L$1003,3,FALSE),""),"")</f>
        <v/>
      </c>
      <c r="AC136" s="43" t="str">
        <f>IF(AA136&lt;&gt;"",IF(AA136&lt;&gt;"LIBSETS_DROP_MECHANIC_MONSTER_NAME",VLOOKUP(AA136,'LibSets constants'!$I$4:$L$1003,4,FALSE),""),"")</f>
        <v/>
      </c>
      <c r="AD136" s="3" t="e">
        <f>IF(G136&lt;&gt;"LIBSETS_SETTYPE_BATTLEGROUND",IF(G136&lt;&gt;"LIBSETS_SETTYPE_SPECIAL",IF(AE136&lt;&gt;"",VLOOKUP(AE136,'ESO zone constants'!$D$3:$H$4953,5,FALSE),""),""),"")</f>
        <v>#N/A</v>
      </c>
      <c r="AE136" t="e">
        <f>IF(AND(O136&lt;&gt;"",NOT(ISERROR(O136))),"",IF(AND(M136&lt;&gt;"",M136&gt;0,NOT(ISERROR(M136))),VLOOKUP(M136,'ESO dumped WayshrineInfo'!$K$3:$N$9999,4,FALSE),""))</f>
        <v>#N/A</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7" t="s">
        <v>2678</v>
      </c>
      <c r="AY136" s="21" t="e">
        <f t="shared" si="13"/>
        <v>#N/A</v>
      </c>
      <c r="AZ136" s="21" t="e">
        <f t="shared" si="14"/>
        <v>#N/A</v>
      </c>
      <c r="BA136" s="21" t="str">
        <f t="shared" si="15"/>
        <v>, setType=LIBSETS_SETTYPE_CRAFTED</v>
      </c>
      <c r="BB136" s="21" t="str">
        <f t="shared" si="16"/>
        <v>},</v>
      </c>
      <c r="BC136" s="21" t="e">
        <f t="shared" si="17"/>
        <v>#N/A</v>
      </c>
    </row>
    <row r="137" spans="1:55" x14ac:dyDescent="0.25">
      <c r="A137" s="5">
        <v>162</v>
      </c>
      <c r="B137" t="s">
        <v>941</v>
      </c>
      <c r="C137" t="s">
        <v>24</v>
      </c>
      <c r="D137" s="3">
        <f t="shared" si="12"/>
        <v>162</v>
      </c>
      <c r="G137" s="8" t="s">
        <v>1484</v>
      </c>
      <c r="H137" s="100">
        <v>2</v>
      </c>
      <c r="I137" t="s">
        <v>1471</v>
      </c>
      <c r="J137" t="s">
        <v>91</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87" t="s">
        <v>2678</v>
      </c>
      <c r="AY137" s="21" t="str">
        <f t="shared" si="13"/>
        <v>[162] = {wayshrines={266,266,266,}, dlcId=DLC_BASE_GAME</v>
      </c>
      <c r="AZ137" s="21" t="str">
        <f t="shared" si="14"/>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x14ac:dyDescent="0.25">
      <c r="A138" s="5">
        <v>163</v>
      </c>
      <c r="B138" t="s">
        <v>942</v>
      </c>
      <c r="C138" t="s">
        <v>1</v>
      </c>
      <c r="D138" s="3">
        <f t="shared" si="12"/>
        <v>163</v>
      </c>
      <c r="E138" s="42"/>
      <c r="G138" s="8" t="s">
        <v>1484</v>
      </c>
      <c r="H138" s="100">
        <v>2</v>
      </c>
      <c r="I138" t="s">
        <v>1471</v>
      </c>
      <c r="J138" t="s">
        <v>91</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87" t="s">
        <v>2678</v>
      </c>
      <c r="AY138" s="21" t="str">
        <f t="shared" si="13"/>
        <v>[163] = {wayshrines={267,267,267,}, dlcId=DLC_BASE_GAME</v>
      </c>
      <c r="AZ138" s="21" t="str">
        <f t="shared" si="14"/>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x14ac:dyDescent="0.25">
      <c r="A139" s="5">
        <v>164</v>
      </c>
      <c r="B139" t="s">
        <v>943</v>
      </c>
      <c r="C139" t="s">
        <v>11</v>
      </c>
      <c r="D139" s="3">
        <f t="shared" si="12"/>
        <v>164</v>
      </c>
      <c r="E139" s="42"/>
      <c r="G139" s="8" t="s">
        <v>1484</v>
      </c>
      <c r="H139" s="100">
        <v>3</v>
      </c>
      <c r="I139" t="s">
        <v>1471</v>
      </c>
      <c r="J139" t="s">
        <v>91</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7" t="s">
        <v>2678</v>
      </c>
      <c r="AY139" s="21" t="str">
        <f t="shared" si="13"/>
        <v>[164] = {wayshrines={236,236,236,}, dlcId=DLC_IMPERIAL_CITY</v>
      </c>
      <c r="AZ139" s="21" t="str">
        <f t="shared" si="14"/>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x14ac:dyDescent="0.25">
      <c r="A140" s="5">
        <v>165</v>
      </c>
      <c r="B140" t="s">
        <v>944</v>
      </c>
      <c r="C140" t="s">
        <v>18</v>
      </c>
      <c r="D140" s="3">
        <f t="shared" si="12"/>
        <v>165</v>
      </c>
      <c r="G140" s="8" t="s">
        <v>1484</v>
      </c>
      <c r="H140" s="100">
        <v>2</v>
      </c>
      <c r="I140" t="s">
        <v>1471</v>
      </c>
      <c r="J140" t="s">
        <v>91</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WayshrineInfo'!$K$3:$N$9999,4,FALSE),""))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87" t="s">
        <v>2678</v>
      </c>
      <c r="AY140" s="21" t="str">
        <f t="shared" si="13"/>
        <v>[165] = {wayshrines={263,263,263,}, dlcId=DLC_BASE_GAME</v>
      </c>
      <c r="AZ140" s="21" t="str">
        <f t="shared" si="14"/>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x14ac:dyDescent="0.25">
      <c r="A141" s="5">
        <v>166</v>
      </c>
      <c r="B141" t="s">
        <v>945</v>
      </c>
      <c r="C141" t="s">
        <v>5</v>
      </c>
      <c r="D141" s="3">
        <f t="shared" si="12"/>
        <v>166</v>
      </c>
      <c r="G141" s="8" t="s">
        <v>1484</v>
      </c>
      <c r="H141" s="100">
        <v>2</v>
      </c>
      <c r="I141" t="s">
        <v>1471</v>
      </c>
      <c r="J141" t="s">
        <v>91</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87" t="s">
        <v>2678</v>
      </c>
      <c r="AY141" s="21" t="str">
        <f t="shared" si="13"/>
        <v>[166] = {wayshrines={264,264,264,}, dlcId=DLC_BASE_GAME</v>
      </c>
      <c r="AZ141" s="21" t="str">
        <f t="shared" si="14"/>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x14ac:dyDescent="0.25">
      <c r="A142" s="5">
        <v>167</v>
      </c>
      <c r="B142" t="s">
        <v>946</v>
      </c>
      <c r="C142" t="s">
        <v>16</v>
      </c>
      <c r="D142" s="3">
        <f t="shared" si="12"/>
        <v>167</v>
      </c>
      <c r="G142" s="8" t="s">
        <v>1484</v>
      </c>
      <c r="H142" s="100">
        <v>2</v>
      </c>
      <c r="I142" t="s">
        <v>1471</v>
      </c>
      <c r="J142" t="s">
        <v>91</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7" t="s">
        <v>2678</v>
      </c>
      <c r="AY142" s="21" t="str">
        <f t="shared" si="13"/>
        <v>[167] = {wayshrines={265,265,265,}, dlcId=DLC_BASE_GAME</v>
      </c>
      <c r="AZ142" s="21" t="str">
        <f t="shared" si="14"/>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x14ac:dyDescent="0.25">
      <c r="A143" s="5">
        <v>168</v>
      </c>
      <c r="B143" t="s">
        <v>15</v>
      </c>
      <c r="C143" t="s">
        <v>1564</v>
      </c>
      <c r="D143" s="3">
        <f t="shared" si="12"/>
        <v>168</v>
      </c>
      <c r="G143" s="8" t="s">
        <v>1484</v>
      </c>
      <c r="H143" s="100">
        <v>1</v>
      </c>
      <c r="I143" t="s">
        <v>1471</v>
      </c>
      <c r="J143" t="s">
        <v>91</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87" t="s">
        <v>2678</v>
      </c>
      <c r="AY143" s="21" t="str">
        <f t="shared" si="13"/>
        <v>[168] = {wayshrines={269,269,269,}, dlcId=DLC_BASE_GAME</v>
      </c>
      <c r="AZ143" s="21" t="str">
        <f t="shared" si="14"/>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x14ac:dyDescent="0.25">
      <c r="A144" s="5">
        <v>169</v>
      </c>
      <c r="B144" t="s">
        <v>31</v>
      </c>
      <c r="C144" t="s">
        <v>31</v>
      </c>
      <c r="D144" s="3">
        <f t="shared" si="12"/>
        <v>169</v>
      </c>
      <c r="G144" s="8" t="s">
        <v>1484</v>
      </c>
      <c r="H144" s="100">
        <v>1</v>
      </c>
      <c r="I144" t="s">
        <v>1471</v>
      </c>
      <c r="J144" t="s">
        <v>91</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87" t="s">
        <v>2678</v>
      </c>
      <c r="AY144" s="21" t="str">
        <f t="shared" si="13"/>
        <v>[169] = {wayshrines={268,268,268,}, dlcId=DLC_BASE_GAME</v>
      </c>
      <c r="AZ144" s="21" t="str">
        <f t="shared" si="14"/>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x14ac:dyDescent="0.25">
      <c r="A145" s="5">
        <v>170</v>
      </c>
      <c r="B145" t="s">
        <v>947</v>
      </c>
      <c r="C145" t="s">
        <v>12</v>
      </c>
      <c r="D145" s="3">
        <f t="shared" si="12"/>
        <v>170</v>
      </c>
      <c r="G145" s="8" t="s">
        <v>1484</v>
      </c>
      <c r="H145" s="100">
        <v>2</v>
      </c>
      <c r="I145" t="s">
        <v>1471</v>
      </c>
      <c r="J145" t="s">
        <v>91</v>
      </c>
      <c r="K145">
        <v>262</v>
      </c>
      <c r="L145">
        <v>262</v>
      </c>
      <c r="M145">
        <v>262</v>
      </c>
      <c r="N145">
        <v>0</v>
      </c>
      <c r="O145" s="66" t="s">
        <v>97</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87" t="s">
        <v>2678</v>
      </c>
      <c r="AY145" s="21" t="str">
        <f t="shared" si="13"/>
        <v>[170] = {wayshrines={262,262,262,}, dlcId=DLC_BASE_GAME</v>
      </c>
      <c r="AZ145" s="21" t="str">
        <f t="shared" si="14"/>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x14ac:dyDescent="0.25">
      <c r="A146" s="12">
        <v>171</v>
      </c>
      <c r="B146" t="s">
        <v>948</v>
      </c>
      <c r="C146" t="s">
        <v>949</v>
      </c>
      <c r="D146" s="3">
        <f t="shared" si="12"/>
        <v>171</v>
      </c>
      <c r="F146" t="s">
        <v>1433</v>
      </c>
      <c r="G146" s="8" t="s">
        <v>1486</v>
      </c>
      <c r="I146" t="s">
        <v>91</v>
      </c>
      <c r="J146" t="s">
        <v>92</v>
      </c>
      <c r="K146">
        <v>230</v>
      </c>
      <c r="L146">
        <v>230</v>
      </c>
      <c r="M146">
        <v>230</v>
      </c>
      <c r="N146">
        <v>0</v>
      </c>
      <c r="O146" s="66" t="s">
        <v>442</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2813</v>
      </c>
      <c r="W146" s="3" t="s">
        <v>2829</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87" t="s">
        <v>2678</v>
      </c>
      <c r="AY146" s="21" t="str">
        <f t="shared" si="13"/>
        <v>[171] = {wayshrines={230,230,230,}, dlcId=DLC_BASE_GAME</v>
      </c>
      <c r="AZ146" s="21" t="str">
        <f t="shared" si="14"/>
        <v>, zoneIds={636}, veteran=false</v>
      </c>
      <c r="BA146" s="21" t="str">
        <f t="shared" si="15"/>
        <v>, setType=LIBSETS_SETTYPE_TRIAL, multiTrialSet=true</v>
      </c>
      <c r="BB146"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 t="shared" si="17"/>
        <v xml:space="preserve"> --Eternal Warrior / Ewiger Krieger   [Hel Ra Citadel]</v>
      </c>
    </row>
    <row r="147" spans="1:55" x14ac:dyDescent="0.25">
      <c r="A147" s="12">
        <v>172</v>
      </c>
      <c r="B147" t="s">
        <v>950</v>
      </c>
      <c r="C147" t="s">
        <v>951</v>
      </c>
      <c r="D147" s="3">
        <f t="shared" si="12"/>
        <v>172</v>
      </c>
      <c r="F147" t="s">
        <v>1433</v>
      </c>
      <c r="G147" s="8" t="s">
        <v>1486</v>
      </c>
      <c r="I147" t="s">
        <v>91</v>
      </c>
      <c r="J147" t="s">
        <v>92</v>
      </c>
      <c r="K147">
        <v>230</v>
      </c>
      <c r="L147">
        <v>230</v>
      </c>
      <c r="M147">
        <v>230</v>
      </c>
      <c r="N147">
        <v>0</v>
      </c>
      <c r="O147" s="66" t="s">
        <v>442</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2813</v>
      </c>
      <c r="W147" s="3" t="s">
        <v>2829</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87" t="s">
        <v>2678</v>
      </c>
      <c r="AY147" s="21" t="str">
        <f t="shared" si="13"/>
        <v>[172] = {wayshrines={230,230,230,}, dlcId=DLC_BASE_GAME</v>
      </c>
      <c r="AZ147" s="21" t="str">
        <f t="shared" si="14"/>
        <v>, zoneIds={636}, veteran=false</v>
      </c>
      <c r="BA147" s="21" t="str">
        <f t="shared" si="15"/>
        <v>, setType=LIBSETS_SETTYPE_TRIAL, multiTrialSet=true</v>
      </c>
      <c r="BB147"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 t="shared" si="17"/>
        <v xml:space="preserve"> --Infallible Mage / Unfehlbare Magierin   [Hel Ra Citadel]</v>
      </c>
    </row>
    <row r="148" spans="1:55" x14ac:dyDescent="0.25">
      <c r="A148" s="12">
        <v>173</v>
      </c>
      <c r="B148" t="s">
        <v>952</v>
      </c>
      <c r="C148" t="s">
        <v>953</v>
      </c>
      <c r="D148" s="3">
        <f t="shared" si="12"/>
        <v>173</v>
      </c>
      <c r="F148" t="s">
        <v>1433</v>
      </c>
      <c r="G148" s="8" t="s">
        <v>1486</v>
      </c>
      <c r="I148" t="s">
        <v>91</v>
      </c>
      <c r="J148" t="s">
        <v>92</v>
      </c>
      <c r="K148">
        <v>230</v>
      </c>
      <c r="L148">
        <v>230</v>
      </c>
      <c r="M148">
        <v>230</v>
      </c>
      <c r="N148">
        <v>0</v>
      </c>
      <c r="O148" s="66" t="s">
        <v>442</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2813</v>
      </c>
      <c r="W148" s="3" t="s">
        <v>2829</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87" t="s">
        <v>2678</v>
      </c>
      <c r="AY148" s="21" t="str">
        <f t="shared" si="13"/>
        <v>[173] = {wayshrines={230,230,230,}, dlcId=DLC_BASE_GAME</v>
      </c>
      <c r="AZ148" s="21" t="str">
        <f t="shared" si="14"/>
        <v>, zoneIds={636}, veteran=false</v>
      </c>
      <c r="BA148" s="21" t="str">
        <f t="shared" si="15"/>
        <v>, setType=LIBSETS_SETTYPE_TRIAL, multiTrialSet=true</v>
      </c>
      <c r="BB148"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 t="shared" si="17"/>
        <v xml:space="preserve"> --Vicious Serpent / Boshafte Schlange   [Hel Ra Citadel]</v>
      </c>
    </row>
    <row r="149" spans="1:55" x14ac:dyDescent="0.25">
      <c r="A149" s="5">
        <v>176</v>
      </c>
      <c r="B149" t="s">
        <v>954</v>
      </c>
      <c r="C149" t="s">
        <v>2606</v>
      </c>
      <c r="D149" s="3">
        <f t="shared" si="12"/>
        <v>176</v>
      </c>
      <c r="G149" s="8" t="s">
        <v>1479</v>
      </c>
      <c r="I149" t="s">
        <v>91</v>
      </c>
      <c r="J149" t="s">
        <v>91</v>
      </c>
      <c r="K149">
        <v>199</v>
      </c>
      <c r="L149">
        <v>201</v>
      </c>
      <c r="M149">
        <v>203</v>
      </c>
      <c r="N149">
        <v>5</v>
      </c>
      <c r="P149" s="3">
        <f>IF(AND(G149&lt;&gt;"LIBSETS_SETTYPE_BATTLEGROUND",G149&lt;&gt;"LIBSETS_SETTYPE_SPECIAL",G149&lt;&gt;"LIBSETS_SETTYPE_MYTHIC"), IF(Q149&lt;&gt;"",VLOOKUP(Q149,'ESO zone constants'!$D$3:$H$10001,5,FALSE),""),"")</f>
        <v>181</v>
      </c>
      <c r="Q149" t="str">
        <f>IF(AND(O149&lt;&gt;"",NOT(ISERROR(O149))),O149, IF(AND(K149&lt;&gt;"",K149&gt;0,NOT(ISERROR(K149))),VLOOKUP(K149,'ESO dumped WayshrineInfo'!$K$3:$N$9999,4,FALSE),""))</f>
        <v>Cyrodiil</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181</v>
      </c>
      <c r="Z149" t="str">
        <f>IF(AND(O149&lt;&gt;"",NOT(ISERROR(O149))),"",IF(AND(L149&lt;&gt;"",L149&gt;0,NOT(ISERROR(L149))),VLOOKUP(L149,'ESO dumped WayshrineInfo'!$K$3:$N$9999,4,FALSE),""))</f>
        <v>Cyrodiil</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181</v>
      </c>
      <c r="AE149" t="str">
        <f>IF(AND(O149&lt;&gt;"",NOT(ISERROR(O149))),"",IF(AND(M149&lt;&gt;"",M149&gt;0,NOT(ISERROR(M149))),VLOOKUP(M149,'ESO dumped WayshrineInfo'!$K$3:$N$9999,4,FALSE),""))</f>
        <v>Cyrodiil</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7" t="s">
        <v>2678</v>
      </c>
      <c r="AY149" s="21" t="str">
        <f t="shared" si="13"/>
        <v>[176] = {wayshrines={199,201,203,}, traitsNeeded=5, dlcId=DLC_BASE_GAME</v>
      </c>
      <c r="AZ149" s="21" t="str">
        <f t="shared" si="14"/>
        <v>, zoneIds={181,181,181}, veteran=false</v>
      </c>
      <c r="BA149" s="21" t="str">
        <f t="shared" si="15"/>
        <v>, setType=LIBSETS_SETTYPE_CRAFTED</v>
      </c>
      <c r="BB149" s="21" t="str">
        <f t="shared" si="16"/>
        <v>},</v>
      </c>
      <c r="BC149" s="21" t="str">
        <f t="shared" si="17"/>
        <v xml:space="preserve"> --Noble\'s Conquest / Adelssieg   [Cyrodiil, Cyrodiil, Cyrodiil]</v>
      </c>
    </row>
    <row r="150" spans="1:55" x14ac:dyDescent="0.25">
      <c r="A150" s="5">
        <v>177</v>
      </c>
      <c r="B150" t="s">
        <v>955</v>
      </c>
      <c r="C150" t="s">
        <v>956</v>
      </c>
      <c r="D150" s="3">
        <f t="shared" si="12"/>
        <v>177</v>
      </c>
      <c r="G150" s="8" t="s">
        <v>1479</v>
      </c>
      <c r="I150" t="s">
        <v>91</v>
      </c>
      <c r="J150" t="s">
        <v>91</v>
      </c>
      <c r="K150">
        <v>199</v>
      </c>
      <c r="L150">
        <v>201</v>
      </c>
      <c r="M150">
        <v>203</v>
      </c>
      <c r="N150">
        <v>7</v>
      </c>
      <c r="P150" s="3">
        <f>IF(AND(G150&lt;&gt;"LIBSETS_SETTYPE_BATTLEGROUND",G150&lt;&gt;"LIBSETS_SETTYPE_SPECIAL",G150&lt;&gt;"LIBSETS_SETTYPE_MYTHIC"), IF(Q150&lt;&gt;"",VLOOKUP(Q150,'ESO zone constants'!$D$3:$H$10001,5,FALSE),""),"")</f>
        <v>181</v>
      </c>
      <c r="Q150" t="str">
        <f>IF(AND(O150&lt;&gt;"",NOT(ISERROR(O150))),O150, IF(AND(K150&lt;&gt;"",K150&gt;0,NOT(ISERROR(K150))),VLOOKUP(K150,'ESO dumped WayshrineInfo'!$K$3:$N$9999,4,FALSE),""))</f>
        <v>Cyrodiil</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181</v>
      </c>
      <c r="Z150" t="str">
        <f>IF(AND(O150&lt;&gt;"",NOT(ISERROR(O150))),"",IF(AND(L150&lt;&gt;"",L150&gt;0,NOT(ISERROR(L150))),VLOOKUP(L150,'ESO dumped WayshrineInfo'!$K$3:$N$9999,4,FALSE),""))</f>
        <v>Cyrodiil</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181</v>
      </c>
      <c r="AE150" t="str">
        <f>IF(AND(O150&lt;&gt;"",NOT(ISERROR(O150))),"",IF(AND(M150&lt;&gt;"",M150&gt;0,NOT(ISERROR(M150))),VLOOKUP(M150,'ESO dumped WayshrineInfo'!$K$3:$N$9999,4,FALSE),""))</f>
        <v>Cyrodiil</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7" t="s">
        <v>2678</v>
      </c>
      <c r="AY150" s="21" t="str">
        <f t="shared" si="13"/>
        <v>[177] = {wayshrines={199,201,203,}, traitsNeeded=7, dlcId=DLC_BASE_GAME</v>
      </c>
      <c r="AZ150" s="21" t="str">
        <f t="shared" si="14"/>
        <v>, zoneIds={181,181,181}, veteran=false</v>
      </c>
      <c r="BA150" s="21" t="str">
        <f t="shared" si="15"/>
        <v>, setType=LIBSETS_SETTYPE_CRAFTED</v>
      </c>
      <c r="BB150" s="21" t="str">
        <f t="shared" si="16"/>
        <v>},</v>
      </c>
      <c r="BC150" s="21" t="str">
        <f t="shared" si="17"/>
        <v xml:space="preserve"> --Redistributor / Umverteilung   [Cyrodiil, Cyrodiil, Cyrodiil]</v>
      </c>
    </row>
    <row r="151" spans="1:55" x14ac:dyDescent="0.25">
      <c r="A151" s="5">
        <v>178</v>
      </c>
      <c r="B151" t="s">
        <v>957</v>
      </c>
      <c r="C151" t="s">
        <v>958</v>
      </c>
      <c r="D151" s="3">
        <f t="shared" si="12"/>
        <v>178</v>
      </c>
      <c r="G151" s="8" t="s">
        <v>1479</v>
      </c>
      <c r="I151" t="s">
        <v>91</v>
      </c>
      <c r="J151" t="s">
        <v>91</v>
      </c>
      <c r="K151">
        <v>199</v>
      </c>
      <c r="L151">
        <v>201</v>
      </c>
      <c r="M151">
        <v>203</v>
      </c>
      <c r="N151">
        <v>9</v>
      </c>
      <c r="P151" s="3">
        <f>IF(AND(G151&lt;&gt;"LIBSETS_SETTYPE_BATTLEGROUND",G151&lt;&gt;"LIBSETS_SETTYPE_SPECIAL",G151&lt;&gt;"LIBSETS_SETTYPE_MYTHIC"), IF(Q151&lt;&gt;"",VLOOKUP(Q151,'ESO zone constants'!$D$3:$H$10001,5,FALSE),""),"")</f>
        <v>181</v>
      </c>
      <c r="Q151" t="str">
        <f>IF(AND(O151&lt;&gt;"",NOT(ISERROR(O151))),O151, IF(AND(K151&lt;&gt;"",K151&gt;0,NOT(ISERROR(K151))),VLOOKUP(K151,'ESO dumped WayshrineInfo'!$K$3:$N$9999,4,FALSE),""))</f>
        <v>Cyrodiil</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181</v>
      </c>
      <c r="Z151" t="str">
        <f>IF(AND(O151&lt;&gt;"",NOT(ISERROR(O151))),"",IF(AND(L151&lt;&gt;"",L151&gt;0,NOT(ISERROR(L151))),VLOOKUP(L151,'ESO dumped WayshrineInfo'!$K$3:$N$9999,4,FALSE),""))</f>
        <v>Cyrodiil</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181</v>
      </c>
      <c r="AE151" t="str">
        <f>IF(AND(O151&lt;&gt;"",NOT(ISERROR(O151))),"",IF(AND(M151&lt;&gt;"",M151&gt;0,NOT(ISERROR(M151))),VLOOKUP(M151,'ESO dumped WayshrineInfo'!$K$3:$N$9999,4,FALSE),""))</f>
        <v>Cyrodiil</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87" t="s">
        <v>2678</v>
      </c>
      <c r="AY151" s="21" t="str">
        <f t="shared" si="13"/>
        <v>[178] = {wayshrines={199,201,203,}, traitsNeeded=9, dlcId=DLC_BASE_GAME</v>
      </c>
      <c r="AZ151" s="21" t="str">
        <f t="shared" si="14"/>
        <v>, zoneIds={181,181,181}, veteran=false</v>
      </c>
      <c r="BA151" s="21" t="str">
        <f t="shared" si="15"/>
        <v>, setType=LIBSETS_SETTYPE_CRAFTED</v>
      </c>
      <c r="BB151" s="21" t="str">
        <f t="shared" si="16"/>
        <v>},</v>
      </c>
      <c r="BC151" s="21" t="str">
        <f t="shared" si="17"/>
        <v xml:space="preserve"> --Armor Master / Rüstungsmeister   [Cyrodiil, Cyrodiil, Cyrodiil]</v>
      </c>
    </row>
    <row r="152" spans="1:55" x14ac:dyDescent="0.25">
      <c r="A152" s="12">
        <v>179</v>
      </c>
      <c r="B152" t="s">
        <v>959</v>
      </c>
      <c r="C152" t="s">
        <v>960</v>
      </c>
      <c r="D152" s="3">
        <f t="shared" si="12"/>
        <v>179</v>
      </c>
      <c r="E152" s="42"/>
      <c r="G152" s="8" t="s">
        <v>1483</v>
      </c>
      <c r="I152" t="s">
        <v>91</v>
      </c>
      <c r="J152" t="s">
        <v>91</v>
      </c>
      <c r="K152">
        <v>-1</v>
      </c>
      <c r="L152">
        <v>-1</v>
      </c>
      <c r="M152">
        <v>-1</v>
      </c>
      <c r="N152">
        <v>0</v>
      </c>
      <c r="O152" s="66" t="s">
        <v>448</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2810</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7" t="s">
        <v>2679</v>
      </c>
      <c r="AY152" s="21" t="str">
        <f t="shared" si="13"/>
        <v>[179] = {wayshrines={-1,-1,-1,}, dlcId=DLC_IMPERIAL_CITY</v>
      </c>
      <c r="AZ152" s="21" t="str">
        <f t="shared" si="14"/>
        <v>, zoneIds={643}, veteran=false</v>
      </c>
      <c r="BA152" s="21" t="str">
        <f t="shared" si="15"/>
        <v>, setType=LIBSETS_SETTYPE_IMPERIALCITY</v>
      </c>
      <c r="BB152" s="21" t="str">
        <f t="shared" si="16"/>
        <v>, isProcSetAllowedInPvP=1, dropMechanic={LIBSETS_DROP_MECHANIC_TELVAR_EQUIPMENT_LOCKBOX_MERCHANT}},</v>
      </c>
      <c r="BC152" s="21" t="str">
        <f t="shared" si="17"/>
        <v xml:space="preserve"> --Black Rose / Schwarze Rose   [Imperial Sewers]</v>
      </c>
    </row>
    <row r="153" spans="1:55" x14ac:dyDescent="0.25">
      <c r="A153" s="12">
        <v>180</v>
      </c>
      <c r="B153" t="s">
        <v>961</v>
      </c>
      <c r="C153" t="s">
        <v>962</v>
      </c>
      <c r="D153" s="3">
        <f t="shared" si="12"/>
        <v>180</v>
      </c>
      <c r="G153" s="8" t="s">
        <v>1483</v>
      </c>
      <c r="I153" t="s">
        <v>91</v>
      </c>
      <c r="J153" t="s">
        <v>91</v>
      </c>
      <c r="K153">
        <v>-1</v>
      </c>
      <c r="L153">
        <v>-1</v>
      </c>
      <c r="M153">
        <v>-1</v>
      </c>
      <c r="N153">
        <v>0</v>
      </c>
      <c r="O153" s="66" t="s">
        <v>448</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2810</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87" t="s">
        <v>2678</v>
      </c>
      <c r="AY153" s="21" t="str">
        <f t="shared" si="13"/>
        <v>[180] = {wayshrines={-1,-1,-1,}, dlcId=DLC_IMPERIAL_CITY</v>
      </c>
      <c r="AZ153" s="21" t="str">
        <f t="shared" si="14"/>
        <v>, zoneIds={643}, veteran=false</v>
      </c>
      <c r="BA153" s="21" t="str">
        <f t="shared" si="15"/>
        <v>, setType=LIBSETS_SETTYPE_IMPERIALCITY</v>
      </c>
      <c r="BB153" s="21" t="str">
        <f t="shared" si="16"/>
        <v>, dropMechanic={LIBSETS_DROP_MECHANIC_TELVAR_EQUIPMENT_LOCKBOX_MERCHANT}},</v>
      </c>
      <c r="BC153" s="21" t="str">
        <f t="shared" si="17"/>
        <v xml:space="preserve"> --Powerful Assault / Kraftvoller Ansturm   [Imperial Sewers]</v>
      </c>
    </row>
    <row r="154" spans="1:55" x14ac:dyDescent="0.25">
      <c r="A154" s="12">
        <v>181</v>
      </c>
      <c r="B154" t="s">
        <v>963</v>
      </c>
      <c r="C154" t="s">
        <v>964</v>
      </c>
      <c r="D154" s="3">
        <f t="shared" si="12"/>
        <v>181</v>
      </c>
      <c r="G154" s="8" t="s">
        <v>1483</v>
      </c>
      <c r="I154" t="s">
        <v>91</v>
      </c>
      <c r="J154" t="s">
        <v>91</v>
      </c>
      <c r="K154">
        <v>-1</v>
      </c>
      <c r="L154">
        <v>-1</v>
      </c>
      <c r="M154">
        <v>-1</v>
      </c>
      <c r="N154">
        <v>0</v>
      </c>
      <c r="O154" s="66" t="s">
        <v>448</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2810</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WayshrineInfo'!$K$3:$N$9999,4,FALSE),""))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WayshrineInfo'!$K$3:$N$9999,4,FALSE),""))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7" t="s">
        <v>2678</v>
      </c>
      <c r="AY154" s="21" t="str">
        <f t="shared" si="13"/>
        <v>[181] = {wayshrines={-1,-1,-1,}, dlcId=DLC_IMPERIAL_CITY</v>
      </c>
      <c r="AZ154" s="21" t="str">
        <f t="shared" si="14"/>
        <v>, zoneIds={643}, veteran=false</v>
      </c>
      <c r="BA154" s="21" t="str">
        <f t="shared" si="15"/>
        <v>, setType=LIBSETS_SETTYPE_IMPERIALCITY</v>
      </c>
      <c r="BB154" s="21" t="str">
        <f t="shared" si="16"/>
        <v>, dropMechanic={LIBSETS_DROP_MECHANIC_TELVAR_EQUIPMENT_LOCKBOX_MERCHANT}},</v>
      </c>
      <c r="BC154" s="21" t="str">
        <f t="shared" si="17"/>
        <v xml:space="preserve"> --Meritorious Service / Meritorischer Dienst   [Imperial Sewers]</v>
      </c>
    </row>
    <row r="155" spans="1:55" x14ac:dyDescent="0.25">
      <c r="A155" s="5">
        <v>183</v>
      </c>
      <c r="B155" t="s">
        <v>14</v>
      </c>
      <c r="C155" t="s">
        <v>14</v>
      </c>
      <c r="D155" s="3">
        <f t="shared" si="12"/>
        <v>183</v>
      </c>
      <c r="G155" s="8" t="s">
        <v>1484</v>
      </c>
      <c r="H155" s="100">
        <v>3</v>
      </c>
      <c r="I155" t="s">
        <v>1471</v>
      </c>
      <c r="J155" t="s">
        <v>91</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87" t="s">
        <v>2678</v>
      </c>
      <c r="AY155" s="21" t="str">
        <f t="shared" si="13"/>
        <v>[183] = {wayshrines={247,247,247,}, dlcId=DLC_IMPERIAL_CITY</v>
      </c>
      <c r="AZ155" s="21" t="str">
        <f t="shared" si="14"/>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x14ac:dyDescent="0.25">
      <c r="A156" s="12">
        <v>184</v>
      </c>
      <c r="B156" t="s">
        <v>965</v>
      </c>
      <c r="C156" t="s">
        <v>966</v>
      </c>
      <c r="D156" s="3">
        <f t="shared" si="12"/>
        <v>184</v>
      </c>
      <c r="E156" s="42"/>
      <c r="G156" s="8" t="s">
        <v>1482</v>
      </c>
      <c r="I156" t="s">
        <v>91</v>
      </c>
      <c r="J156" t="s">
        <v>91</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87" t="s">
        <v>2678</v>
      </c>
      <c r="AY156" s="21" t="str">
        <f t="shared" si="13"/>
        <v>[184] = {wayshrines={247,247,247,}, dlcId=DLC_IMPERIAL_CITY</v>
      </c>
      <c r="AZ156" s="21" t="str">
        <f t="shared" si="14"/>
        <v>, zoneIds={688}, veteran=false</v>
      </c>
      <c r="BA156" s="21" t="str">
        <f t="shared" si="15"/>
        <v>, setType=LIBSETS_SETTYPE_DUNGEON</v>
      </c>
      <c r="BB156" s="21" t="str">
        <f t="shared" si="16"/>
        <v>},</v>
      </c>
      <c r="BC156" s="21" t="str">
        <f t="shared" si="17"/>
        <v xml:space="preserve"> --Brands of Imperium / Male des Kaiserreichs   [White-Gold Tower]</v>
      </c>
    </row>
    <row r="157" spans="1:55" x14ac:dyDescent="0.25">
      <c r="A157" s="12">
        <v>185</v>
      </c>
      <c r="B157" t="s">
        <v>967</v>
      </c>
      <c r="C157" t="s">
        <v>968</v>
      </c>
      <c r="D157" s="3">
        <f t="shared" si="12"/>
        <v>185</v>
      </c>
      <c r="G157" s="8" t="s">
        <v>1482</v>
      </c>
      <c r="I157" t="s">
        <v>91</v>
      </c>
      <c r="J157" t="s">
        <v>91</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43" t="str">
        <f>IF(AU157&lt;&gt;"",IF(AU157&lt;&gt;"LIBSETS_DROP_MECHANIC_MONSTER_NAME",VLOOKUP(AU157,'LibSets constants'!$I$4:$L$1003,4,FALSE),""),"")</f>
        <v/>
      </c>
      <c r="AX157" s="87" t="s">
        <v>2678</v>
      </c>
      <c r="AY157" s="21" t="str">
        <f t="shared" si="13"/>
        <v>[185] = {wayshrines={247,247,247,}, dlcId=DLC_IMPERIAL_CITY</v>
      </c>
      <c r="AZ157" s="21" t="str">
        <f t="shared" si="14"/>
        <v>, zoneIds={688}, veteran=false</v>
      </c>
      <c r="BA157" s="21" t="str">
        <f t="shared" si="15"/>
        <v>, setType=LIBSETS_SETTYPE_DUNGEON</v>
      </c>
      <c r="BB157" s="21" t="str">
        <f t="shared" si="16"/>
        <v>},</v>
      </c>
      <c r="BC157" s="21" t="str">
        <f t="shared" si="17"/>
        <v xml:space="preserve"> --Spell Power Cure / Magiekraftheilung   [White-Gold Tower]</v>
      </c>
    </row>
    <row r="158" spans="1:55" x14ac:dyDescent="0.25">
      <c r="A158" s="12">
        <v>186</v>
      </c>
      <c r="B158" t="s">
        <v>969</v>
      </c>
      <c r="C158" t="s">
        <v>970</v>
      </c>
      <c r="D158" s="3">
        <f t="shared" si="12"/>
        <v>186</v>
      </c>
      <c r="G158" s="8" t="s">
        <v>1482</v>
      </c>
      <c r="I158" t="s">
        <v>91</v>
      </c>
      <c r="J158" t="s">
        <v>91</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WayshrineInfo'!$K$3:$N$9999,4,FALSE),""))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7" t="s">
        <v>2678</v>
      </c>
      <c r="AY158" s="21" t="str">
        <f t="shared" si="13"/>
        <v>[186] = {wayshrines={188,188,188,}, dlcId=DLC_BASE_GAME</v>
      </c>
      <c r="AZ158" s="21" t="str">
        <f t="shared" si="14"/>
        <v>, zoneIds={131}, veteran=false</v>
      </c>
      <c r="BA158" s="21" t="str">
        <f t="shared" si="15"/>
        <v>, setType=LIBSETS_SETTYPE_DUNGEON</v>
      </c>
      <c r="BB158" s="21" t="str">
        <f t="shared" si="16"/>
        <v>},</v>
      </c>
      <c r="BC158" s="21" t="str">
        <f t="shared" si="17"/>
        <v xml:space="preserve"> --Jolting Arms / Rüttelnde Rüstung   [Tempest Island]</v>
      </c>
    </row>
    <row r="159" spans="1:55" x14ac:dyDescent="0.25">
      <c r="A159" s="12">
        <v>187</v>
      </c>
      <c r="B159" t="s">
        <v>971</v>
      </c>
      <c r="C159" t="s">
        <v>972</v>
      </c>
      <c r="D159" s="3">
        <f t="shared" si="12"/>
        <v>187</v>
      </c>
      <c r="G159" s="8" t="s">
        <v>1485</v>
      </c>
      <c r="I159" t="s">
        <v>91</v>
      </c>
      <c r="J159" t="s">
        <v>91</v>
      </c>
      <c r="K159">
        <v>-1</v>
      </c>
      <c r="L159">
        <v>-1</v>
      </c>
      <c r="M159">
        <v>-1</v>
      </c>
      <c r="N159">
        <v>0</v>
      </c>
      <c r="O159" s="66" t="s">
        <v>114</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WayshrineInfo'!$K$3:$N$9999,4,FALSE),""))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WayshrineInfo'!$K$3:$N$9999,4,FALSE),""))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7" t="s">
        <v>2679</v>
      </c>
      <c r="AY159" s="21" t="str">
        <f t="shared" si="13"/>
        <v>[187] = {wayshrines={-1,-1,-1,}, dlcId=DLC_BASE_GAME</v>
      </c>
      <c r="AZ159" s="21" t="str">
        <f t="shared" si="14"/>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x14ac:dyDescent="0.25">
      <c r="A160" s="12">
        <v>188</v>
      </c>
      <c r="B160" t="s">
        <v>973</v>
      </c>
      <c r="C160" t="s">
        <v>974</v>
      </c>
      <c r="D160" s="3">
        <f t="shared" si="12"/>
        <v>188</v>
      </c>
      <c r="G160" s="8" t="s">
        <v>1482</v>
      </c>
      <c r="I160" t="s">
        <v>91</v>
      </c>
      <c r="J160" t="s">
        <v>91</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7" t="s">
        <v>2678</v>
      </c>
      <c r="AY160" s="21" t="str">
        <f t="shared" si="13"/>
        <v>[188] = {wayshrines={188,188,188,}, dlcId=DLC_BASE_GAME</v>
      </c>
      <c r="AZ160" s="21" t="str">
        <f t="shared" si="14"/>
        <v>, zoneIds={131}, veteran=false</v>
      </c>
      <c r="BA160" s="21" t="str">
        <f t="shared" si="15"/>
        <v>, setType=LIBSETS_SETTYPE_DUNGEON</v>
      </c>
      <c r="BB160" s="21" t="str">
        <f t="shared" si="16"/>
        <v>},</v>
      </c>
      <c r="BC160" s="21" t="str">
        <f t="shared" si="17"/>
        <v xml:space="preserve"> --Storm Master / Sturmmeister   [Tempest Island]</v>
      </c>
    </row>
    <row r="161" spans="1:55" x14ac:dyDescent="0.25">
      <c r="A161" s="12">
        <v>190</v>
      </c>
      <c r="B161" t="s">
        <v>975</v>
      </c>
      <c r="C161" t="s">
        <v>976</v>
      </c>
      <c r="D161" s="3">
        <f t="shared" si="12"/>
        <v>190</v>
      </c>
      <c r="G161" s="8" t="s">
        <v>1482</v>
      </c>
      <c r="I161" t="s">
        <v>91</v>
      </c>
      <c r="J161" t="s">
        <v>91</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7" t="s">
        <v>2678</v>
      </c>
      <c r="AY161" s="21" t="str">
        <f t="shared" si="13"/>
        <v>[190] = {wayshrines={236,236,236,}, dlcId=DLC_IMPERIAL_CITY</v>
      </c>
      <c r="AZ161" s="21" t="str">
        <f t="shared" si="14"/>
        <v>, zoneIds={678}, veteran=false</v>
      </c>
      <c r="BA161" s="21" t="str">
        <f t="shared" si="15"/>
        <v>, setType=LIBSETS_SETTYPE_DUNGEON</v>
      </c>
      <c r="BB161" s="21" t="str">
        <f t="shared" si="16"/>
        <v>},</v>
      </c>
      <c r="BC161" s="21" t="str">
        <f t="shared" si="17"/>
        <v xml:space="preserve"> --Scathing Mage / Verletzender Magier   [Imperial City Prison]</v>
      </c>
    </row>
    <row r="162" spans="1:55" x14ac:dyDescent="0.25">
      <c r="A162" s="12">
        <v>193</v>
      </c>
      <c r="B162" t="s">
        <v>977</v>
      </c>
      <c r="C162" t="s">
        <v>978</v>
      </c>
      <c r="D162" s="3">
        <f t="shared" si="12"/>
        <v>193</v>
      </c>
      <c r="G162" s="8" t="s">
        <v>1482</v>
      </c>
      <c r="I162" t="s">
        <v>91</v>
      </c>
      <c r="J162" t="s">
        <v>91</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7" t="s">
        <v>2678</v>
      </c>
      <c r="AY162" s="21" t="str">
        <f t="shared" si="13"/>
        <v>[193] = {wayshrines={188,188,188,}, dlcId=DLC_BASE_GAME</v>
      </c>
      <c r="AZ162" s="21" t="str">
        <f t="shared" si="14"/>
        <v>, zoneIds={131}, veteran=false</v>
      </c>
      <c r="BA162" s="21" t="str">
        <f t="shared" si="15"/>
        <v>, setType=LIBSETS_SETTYPE_DUNGEON</v>
      </c>
      <c r="BB162" s="21" t="str">
        <f t="shared" si="16"/>
        <v>},</v>
      </c>
      <c r="BC162" s="21" t="str">
        <f t="shared" si="17"/>
        <v xml:space="preserve"> --Overwhelming Surge / Überwältigende Woge   [Tempest Island]</v>
      </c>
    </row>
    <row r="163" spans="1:55" x14ac:dyDescent="0.25">
      <c r="A163" s="12">
        <v>194</v>
      </c>
      <c r="B163" t="s">
        <v>979</v>
      </c>
      <c r="C163" t="s">
        <v>980</v>
      </c>
      <c r="D163" s="3">
        <f t="shared" si="12"/>
        <v>194</v>
      </c>
      <c r="G163" s="8" t="s">
        <v>1482</v>
      </c>
      <c r="I163" t="s">
        <v>91</v>
      </c>
      <c r="J163" t="s">
        <v>91</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WayshrineInfo'!$K$3:$N$9999,4,FALSE),""))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7" t="s">
        <v>2678</v>
      </c>
      <c r="AY163" s="21" t="str">
        <f t="shared" si="13"/>
        <v>[194] = {wayshrines={189,189,189,}, dlcId=DLC_BASE_GAME</v>
      </c>
      <c r="AZ163" s="21" t="str">
        <f t="shared" si="14"/>
        <v>, zoneIds={146,933}, veteran=false</v>
      </c>
      <c r="BA163" s="21" t="str">
        <f t="shared" si="15"/>
        <v>, setType=LIBSETS_SETTYPE_DUNGEON</v>
      </c>
      <c r="BB163" s="21" t="str">
        <f t="shared" si="16"/>
        <v>},</v>
      </c>
      <c r="BC163" s="21" t="str">
        <f t="shared" si="17"/>
        <v xml:space="preserve"> --Combat Physician / Feldarzt   [Wayrest Sewers I]</v>
      </c>
    </row>
    <row r="164" spans="1:55" x14ac:dyDescent="0.25">
      <c r="A164" s="12">
        <v>195</v>
      </c>
      <c r="B164" t="s">
        <v>981</v>
      </c>
      <c r="C164" t="s">
        <v>982</v>
      </c>
      <c r="D164" s="3">
        <f t="shared" si="12"/>
        <v>195</v>
      </c>
      <c r="G164" s="8" t="s">
        <v>1482</v>
      </c>
      <c r="I164" t="s">
        <v>91</v>
      </c>
      <c r="J164" t="s">
        <v>91</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7" t="s">
        <v>2678</v>
      </c>
      <c r="AY164" s="21" t="str">
        <f t="shared" si="13"/>
        <v>[195] = {wayshrines={236,236,236,}, dlcId=DLC_IMPERIAL_CITY</v>
      </c>
      <c r="AZ164" s="21" t="str">
        <f t="shared" si="14"/>
        <v>, zoneIds={678}, veteran=false</v>
      </c>
      <c r="BA164" s="21" t="str">
        <f t="shared" si="15"/>
        <v>, setType=LIBSETS_SETTYPE_DUNGEON</v>
      </c>
      <c r="BB164" s="21" t="str">
        <f t="shared" si="16"/>
        <v>},</v>
      </c>
      <c r="BC164" s="21" t="str">
        <f t="shared" si="17"/>
        <v xml:space="preserve"> --Sheer Venom / Reingift   [Imperial City Prison]</v>
      </c>
    </row>
    <row r="165" spans="1:55" x14ac:dyDescent="0.25">
      <c r="A165" s="12">
        <v>196</v>
      </c>
      <c r="B165" t="s">
        <v>983</v>
      </c>
      <c r="C165" t="s">
        <v>984</v>
      </c>
      <c r="D165" s="3">
        <f t="shared" si="12"/>
        <v>196</v>
      </c>
      <c r="G165" s="8" t="s">
        <v>1482</v>
      </c>
      <c r="I165" t="s">
        <v>91</v>
      </c>
      <c r="J165" t="s">
        <v>91</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7" t="s">
        <v>2678</v>
      </c>
      <c r="AY165" s="21" t="str">
        <f t="shared" si="13"/>
        <v>[196] = {wayshrines={236,236,236,}, dlcId=DLC_IMPERIAL_CITY</v>
      </c>
      <c r="AZ165" s="21" t="str">
        <f t="shared" si="14"/>
        <v>, zoneIds={678}, veteran=false</v>
      </c>
      <c r="BA165" s="21" t="str">
        <f t="shared" si="15"/>
        <v>, setType=LIBSETS_SETTYPE_DUNGEON</v>
      </c>
      <c r="BB165" s="21" t="str">
        <f t="shared" si="16"/>
        <v>},</v>
      </c>
      <c r="BC165" s="21" t="str">
        <f t="shared" si="17"/>
        <v xml:space="preserve"> --Leeching Plate / Auslaugende Rüstung   [Imperial City Prison]</v>
      </c>
    </row>
    <row r="166" spans="1:55" x14ac:dyDescent="0.25">
      <c r="A166" s="12">
        <v>197</v>
      </c>
      <c r="B166" t="s">
        <v>985</v>
      </c>
      <c r="C166" t="s">
        <v>986</v>
      </c>
      <c r="D166" s="3">
        <f t="shared" si="12"/>
        <v>197</v>
      </c>
      <c r="G166" s="8" t="s">
        <v>1482</v>
      </c>
      <c r="I166" t="s">
        <v>91</v>
      </c>
      <c r="J166" t="s">
        <v>91</v>
      </c>
      <c r="K166">
        <v>194</v>
      </c>
      <c r="L166">
        <v>194</v>
      </c>
      <c r="M166">
        <v>194</v>
      </c>
      <c r="N166">
        <v>0</v>
      </c>
      <c r="O166" s="66" t="s">
        <v>96</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WayshrineInfo'!$K$3:$N$9999,4,FALSE),""))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WayshrineInfo'!$K$3:$N$9999,4,FALSE),""))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7" t="s">
        <v>2678</v>
      </c>
      <c r="AY166" s="21" t="str">
        <f t="shared" si="13"/>
        <v>[197] = {wayshrines={194,194,194,}, dlcId=DLC_BASE_GAME</v>
      </c>
      <c r="AZ166" s="21" t="str">
        <f t="shared" si="14"/>
        <v>, zoneIds={380,935}, veteran=false</v>
      </c>
      <c r="BA166" s="21" t="str">
        <f t="shared" si="15"/>
        <v>, setType=LIBSETS_SETTYPE_DUNGEON</v>
      </c>
      <c r="BB166" s="21" t="str">
        <f t="shared" si="16"/>
        <v>},</v>
      </c>
      <c r="BC166" s="21" t="str">
        <f t="shared" si="17"/>
        <v xml:space="preserve"> --Tormentor / Quälender   [The Banished Cells I]</v>
      </c>
    </row>
    <row r="167" spans="1:55" x14ac:dyDescent="0.25">
      <c r="A167" s="12">
        <v>198</v>
      </c>
      <c r="B167" t="s">
        <v>987</v>
      </c>
      <c r="C167" t="s">
        <v>988</v>
      </c>
      <c r="D167" s="3">
        <f t="shared" si="12"/>
        <v>198</v>
      </c>
      <c r="G167" s="8" t="s">
        <v>1482</v>
      </c>
      <c r="I167" t="s">
        <v>91</v>
      </c>
      <c r="J167" t="s">
        <v>91</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7" t="s">
        <v>2678</v>
      </c>
      <c r="AY167" s="21" t="str">
        <f t="shared" si="13"/>
        <v>[198] = {wayshrines={247,247,247,}, dlcId=DLC_IMPERIAL_CITY</v>
      </c>
      <c r="AZ167" s="21" t="str">
        <f t="shared" si="14"/>
        <v>, zoneIds={688}, veteran=false</v>
      </c>
      <c r="BA167" s="21" t="str">
        <f t="shared" si="15"/>
        <v>, setType=LIBSETS_SETTYPE_DUNGEON</v>
      </c>
      <c r="BB167" s="21" t="str">
        <f t="shared" si="16"/>
        <v>},</v>
      </c>
      <c r="BC167" s="21" t="str">
        <f t="shared" si="17"/>
        <v xml:space="preserve"> --Essence Thief / Essenzdieb   [White-Gold Tower]</v>
      </c>
    </row>
    <row r="168" spans="1:55" x14ac:dyDescent="0.25">
      <c r="A168" s="12">
        <v>199</v>
      </c>
      <c r="B168" t="s">
        <v>989</v>
      </c>
      <c r="C168" t="s">
        <v>990</v>
      </c>
      <c r="D168" s="3">
        <f t="shared" si="12"/>
        <v>199</v>
      </c>
      <c r="G168" s="8" t="s">
        <v>1483</v>
      </c>
      <c r="I168" t="s">
        <v>91</v>
      </c>
      <c r="J168" t="s">
        <v>91</v>
      </c>
      <c r="K168">
        <v>-1</v>
      </c>
      <c r="L168">
        <v>-1</v>
      </c>
      <c r="M168">
        <v>-1</v>
      </c>
      <c r="N168">
        <v>0</v>
      </c>
      <c r="O168" s="66" t="s">
        <v>448</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2810</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7" t="s">
        <v>2679</v>
      </c>
      <c r="AY168" s="21" t="str">
        <f t="shared" si="13"/>
        <v>[199] = {wayshrines={-1,-1,-1,}, dlcId=DLC_IMPERIAL_CITY</v>
      </c>
      <c r="AZ168" s="21" t="str">
        <f t="shared" si="14"/>
        <v>, zoneIds={643}, veteran=false</v>
      </c>
      <c r="BA168" s="21" t="str">
        <f t="shared" si="15"/>
        <v>, setType=LIBSETS_SETTYPE_IMPERIALCITY</v>
      </c>
      <c r="BB168" s="21" t="str">
        <f t="shared" si="16"/>
        <v>, isProcSetAllowedInPvP=1, dropMechanic={LIBSETS_DROP_MECHANIC_TELVAR_EQUIPMENT_LOCKBOX_MERCHANT}},</v>
      </c>
      <c r="BC168" s="21" t="str">
        <f t="shared" si="17"/>
        <v xml:space="preserve"> --Shield Breaker / Schildbrecher   [Imperial Sewers]</v>
      </c>
    </row>
    <row r="169" spans="1:55" x14ac:dyDescent="0.25">
      <c r="A169" s="12">
        <v>200</v>
      </c>
      <c r="B169" t="s">
        <v>991</v>
      </c>
      <c r="C169" t="s">
        <v>992</v>
      </c>
      <c r="D169" s="3">
        <f t="shared" si="12"/>
        <v>200</v>
      </c>
      <c r="G169" s="8" t="s">
        <v>1483</v>
      </c>
      <c r="I169" t="s">
        <v>91</v>
      </c>
      <c r="J169" t="s">
        <v>91</v>
      </c>
      <c r="K169">
        <v>-1</v>
      </c>
      <c r="L169">
        <v>-1</v>
      </c>
      <c r="M169">
        <v>-1</v>
      </c>
      <c r="N169">
        <v>0</v>
      </c>
      <c r="O169" s="66" t="s">
        <v>448</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2810</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7" t="s">
        <v>2678</v>
      </c>
      <c r="AY169" s="21" t="str">
        <f t="shared" si="13"/>
        <v>[200] = {wayshrines={-1,-1,-1,}, dlcId=DLC_IMPERIAL_CITY</v>
      </c>
      <c r="AZ169" s="21" t="str">
        <f t="shared" si="14"/>
        <v>, zoneIds={643}, veteran=false</v>
      </c>
      <c r="BA169" s="21" t="str">
        <f t="shared" si="15"/>
        <v>, setType=LIBSETS_SETTYPE_IMPERIALCITY</v>
      </c>
      <c r="BB169" s="21" t="str">
        <f t="shared" si="16"/>
        <v>, dropMechanic={LIBSETS_DROP_MECHANIC_TELVAR_EQUIPMENT_LOCKBOX_MERCHANT}},</v>
      </c>
      <c r="BC169" s="21" t="str">
        <f t="shared" si="17"/>
        <v xml:space="preserve"> --Phoenix / Phönix   [Imperial Sewers]</v>
      </c>
    </row>
    <row r="170" spans="1:55" x14ac:dyDescent="0.25">
      <c r="A170" s="12">
        <v>201</v>
      </c>
      <c r="B170" t="s">
        <v>993</v>
      </c>
      <c r="C170" t="s">
        <v>994</v>
      </c>
      <c r="D170" s="3">
        <f t="shared" si="12"/>
        <v>201</v>
      </c>
      <c r="G170" s="8" t="s">
        <v>1483</v>
      </c>
      <c r="I170" t="s">
        <v>91</v>
      </c>
      <c r="J170" t="s">
        <v>91</v>
      </c>
      <c r="K170">
        <v>-1</v>
      </c>
      <c r="L170">
        <v>-1</v>
      </c>
      <c r="M170">
        <v>-1</v>
      </c>
      <c r="N170">
        <v>0</v>
      </c>
      <c r="O170" s="66" t="s">
        <v>448</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2810</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87" t="s">
        <v>2678</v>
      </c>
      <c r="AY170" s="21" t="str">
        <f t="shared" si="13"/>
        <v>[201] = {wayshrines={-1,-1,-1,}, dlcId=DLC_IMPERIAL_CITY</v>
      </c>
      <c r="AZ170" s="21" t="str">
        <f t="shared" si="14"/>
        <v>, zoneIds={643}, veteran=false</v>
      </c>
      <c r="BA170" s="21" t="str">
        <f t="shared" si="15"/>
        <v>, setType=LIBSETS_SETTYPE_IMPERIALCITY</v>
      </c>
      <c r="BB170" s="21" t="str">
        <f t="shared" si="16"/>
        <v>, dropMechanic={LIBSETS_DROP_MECHANIC_TELVAR_EQUIPMENT_LOCKBOX_MERCHANT}},</v>
      </c>
      <c r="BC170" s="21" t="str">
        <f t="shared" si="17"/>
        <v xml:space="preserve"> --Reactive Armor / Reaktive Rüstung   [Imperial Sewers]</v>
      </c>
    </row>
    <row r="171" spans="1:55" x14ac:dyDescent="0.25">
      <c r="A171" s="12">
        <v>204</v>
      </c>
      <c r="B171" t="s">
        <v>995</v>
      </c>
      <c r="C171" t="s">
        <v>996</v>
      </c>
      <c r="D171" s="3">
        <f t="shared" si="12"/>
        <v>204</v>
      </c>
      <c r="G171" s="8" t="s">
        <v>1481</v>
      </c>
      <c r="I171" t="s">
        <v>91</v>
      </c>
      <c r="J171" t="s">
        <v>91</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1586</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87" t="s">
        <v>2679</v>
      </c>
      <c r="AY171" s="21" t="str">
        <f t="shared" si="13"/>
        <v>[204] = {wayshrines={-1,-1,-1,}, dlcId=DLC_BASE_GAME</v>
      </c>
      <c r="AZ171" s="21" t="str">
        <f t="shared" si="14"/>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x14ac:dyDescent="0.25">
      <c r="A172" s="12">
        <v>205</v>
      </c>
      <c r="B172" t="s">
        <v>997</v>
      </c>
      <c r="C172" t="s">
        <v>998</v>
      </c>
      <c r="D172" s="3">
        <f t="shared" si="12"/>
        <v>205</v>
      </c>
      <c r="G172" s="8" t="s">
        <v>1481</v>
      </c>
      <c r="I172" t="s">
        <v>91</v>
      </c>
      <c r="J172" t="s">
        <v>91</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WayshrineInfo'!$K$3:$N$9999,4,FALSE),""))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87" t="s">
        <v>2679</v>
      </c>
      <c r="AY172" s="21" t="str">
        <f t="shared" si="13"/>
        <v>[205] = {wayshrines={-1,-1,-1,}, dlcId=DLC_BASE_GAME</v>
      </c>
      <c r="AZ172" s="21" t="str">
        <f t="shared" si="14"/>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x14ac:dyDescent="0.25">
      <c r="A173" s="12">
        <v>206</v>
      </c>
      <c r="B173" t="s">
        <v>999</v>
      </c>
      <c r="C173" t="s">
        <v>1000</v>
      </c>
      <c r="D173" s="3">
        <f t="shared" si="12"/>
        <v>206</v>
      </c>
      <c r="G173" s="8" t="s">
        <v>1481</v>
      </c>
      <c r="I173" t="s">
        <v>91</v>
      </c>
      <c r="J173" t="s">
        <v>91</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97"/>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A173" s="33" t="s">
        <v>1586</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87" t="s">
        <v>2679</v>
      </c>
      <c r="AY173" s="21" t="str">
        <f t="shared" si="13"/>
        <v>[206] = {wayshrines={-1,-1,-1,}, dlcId=DLC_BASE_GAME</v>
      </c>
      <c r="AZ173" s="21" t="str">
        <f t="shared" si="14"/>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x14ac:dyDescent="0.25">
      <c r="A174" s="5">
        <v>207</v>
      </c>
      <c r="B174" t="s">
        <v>1001</v>
      </c>
      <c r="C174" t="s">
        <v>1002</v>
      </c>
      <c r="D174" s="3">
        <f t="shared" si="12"/>
        <v>207</v>
      </c>
      <c r="G174" s="8" t="s">
        <v>1479</v>
      </c>
      <c r="I174" t="s">
        <v>91</v>
      </c>
      <c r="J174" t="s">
        <v>91</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WayshrineInfo'!$K$3:$N$9999,4,FALSE),""))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WayshrineInfo'!$K$3:$N$9999,4,FALSE),""))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7" t="s">
        <v>2679</v>
      </c>
      <c r="AY174" s="21" t="str">
        <f t="shared" si="13"/>
        <v>[207] = {wayshrines={241,241,241,}, traitsNeeded=6, dlcId=DLC_ORSINIUM</v>
      </c>
      <c r="AZ174" s="21" t="str">
        <f t="shared" si="14"/>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x14ac:dyDescent="0.25">
      <c r="A175" s="5">
        <v>208</v>
      </c>
      <c r="B175" t="s">
        <v>1003</v>
      </c>
      <c r="C175" t="s">
        <v>1004</v>
      </c>
      <c r="D175" s="3">
        <f t="shared" si="12"/>
        <v>208</v>
      </c>
      <c r="G175" s="8" t="s">
        <v>1479</v>
      </c>
      <c r="I175" t="s">
        <v>91</v>
      </c>
      <c r="J175" t="s">
        <v>91</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WayshrineInfo'!$K$3:$N$9999,4,FALSE),""))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WayshrineInfo'!$K$3:$N$9999,4,FALSE),""))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7" t="s">
        <v>2679</v>
      </c>
      <c r="AY175" s="21" t="str">
        <f t="shared" si="13"/>
        <v>[208] = {wayshrines={237,237,237,}, traitsNeeded=3, dlcId=DLC_ORSINIUM</v>
      </c>
      <c r="AZ175" s="21" t="str">
        <f t="shared" si="14"/>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x14ac:dyDescent="0.25">
      <c r="A176" s="24">
        <v>209</v>
      </c>
      <c r="B176" s="14" t="s">
        <v>1005</v>
      </c>
      <c r="C176" t="s">
        <v>1005</v>
      </c>
      <c r="D176" s="25">
        <f t="shared" si="12"/>
        <v>209</v>
      </c>
      <c r="E176" s="14" t="s">
        <v>1469</v>
      </c>
      <c r="F176" s="14" t="s">
        <v>1469</v>
      </c>
      <c r="G176" s="27" t="s">
        <v>1479</v>
      </c>
      <c r="I176" s="14" t="s">
        <v>91</v>
      </c>
      <c r="J176" s="14" t="s">
        <v>91</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87" t="s">
        <v>2678</v>
      </c>
      <c r="AY176" s="21" t="str">
        <f t="shared" si="13"/>
        <v/>
      </c>
      <c r="AZ176" s="21" t="str">
        <f t="shared" si="14"/>
        <v/>
      </c>
      <c r="BA176" s="21" t="str">
        <f t="shared" si="15"/>
        <v/>
      </c>
      <c r="BB176" s="21" t="str">
        <f t="shared" si="16"/>
        <v/>
      </c>
      <c r="BC176" s="21" t="str">
        <f t="shared" si="17"/>
        <v/>
      </c>
    </row>
    <row r="177" spans="1:55" x14ac:dyDescent="0.25">
      <c r="A177" s="12">
        <v>210</v>
      </c>
      <c r="B177" t="s">
        <v>1006</v>
      </c>
      <c r="C177" t="s">
        <v>1007</v>
      </c>
      <c r="D177" s="3">
        <f t="shared" si="12"/>
        <v>210</v>
      </c>
      <c r="G177" s="8" t="s">
        <v>1485</v>
      </c>
      <c r="I177" t="s">
        <v>91</v>
      </c>
      <c r="J177" t="s">
        <v>91</v>
      </c>
      <c r="K177">
        <v>-1</v>
      </c>
      <c r="L177">
        <v>-1</v>
      </c>
      <c r="M177">
        <v>-1</v>
      </c>
      <c r="N177">
        <v>0</v>
      </c>
      <c r="O177" s="66" t="s">
        <v>452</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7" t="s">
        <v>2679</v>
      </c>
      <c r="AY177" s="21" t="str">
        <f t="shared" si="13"/>
        <v>[210] = {wayshrines={-1,-1,-1,}, dlcId=DLC_ORSINIUM</v>
      </c>
      <c r="AZ177" s="21" t="str">
        <f t="shared" si="14"/>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x14ac:dyDescent="0.25">
      <c r="A178" s="12">
        <v>211</v>
      </c>
      <c r="B178" t="s">
        <v>1008</v>
      </c>
      <c r="C178" t="s">
        <v>1008</v>
      </c>
      <c r="D178" s="3">
        <f t="shared" si="12"/>
        <v>211</v>
      </c>
      <c r="G178" s="8" t="s">
        <v>1477</v>
      </c>
      <c r="I178" t="s">
        <v>91</v>
      </c>
      <c r="J178" t="s">
        <v>91</v>
      </c>
      <c r="K178">
        <v>249</v>
      </c>
      <c r="L178">
        <v>249</v>
      </c>
      <c r="M178">
        <v>249</v>
      </c>
      <c r="N178">
        <v>0</v>
      </c>
      <c r="O178" s="66" t="s">
        <v>451</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7" t="s">
        <v>2679</v>
      </c>
      <c r="AY178" s="21" t="str">
        <f t="shared" si="13"/>
        <v>[211] = {wayshrines={249,249,249,}, dlcId=DLC_ORSINIUM</v>
      </c>
      <c r="AZ178" s="21" t="str">
        <f t="shared" si="14"/>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x14ac:dyDescent="0.25">
      <c r="A179" s="12">
        <v>212</v>
      </c>
      <c r="B179" t="s">
        <v>1009</v>
      </c>
      <c r="C179" t="s">
        <v>1010</v>
      </c>
      <c r="D179" s="3">
        <f t="shared" si="12"/>
        <v>212</v>
      </c>
      <c r="E179" s="42"/>
      <c r="G179" s="8" t="s">
        <v>1485</v>
      </c>
      <c r="I179" t="s">
        <v>91</v>
      </c>
      <c r="J179" t="s">
        <v>91</v>
      </c>
      <c r="K179">
        <v>-1</v>
      </c>
      <c r="L179">
        <v>-1</v>
      </c>
      <c r="M179">
        <v>-1</v>
      </c>
      <c r="N179">
        <v>0</v>
      </c>
      <c r="O179" s="66" t="s">
        <v>452</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7" t="s">
        <v>2678</v>
      </c>
      <c r="AY179" s="21" t="str">
        <f t="shared" si="13"/>
        <v>[212] = {wayshrines={-1,-1,-1,}, dlcId=DLC_ORSINIUM</v>
      </c>
      <c r="AZ179" s="21" t="str">
        <f t="shared" si="14"/>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x14ac:dyDescent="0.25">
      <c r="A180" s="12">
        <v>213</v>
      </c>
      <c r="B180" t="s">
        <v>1011</v>
      </c>
      <c r="C180" t="s">
        <v>1012</v>
      </c>
      <c r="D180" s="3">
        <f t="shared" si="12"/>
        <v>213</v>
      </c>
      <c r="G180" s="8" t="s">
        <v>1477</v>
      </c>
      <c r="I180" t="s">
        <v>91</v>
      </c>
      <c r="J180" t="s">
        <v>91</v>
      </c>
      <c r="K180">
        <v>249</v>
      </c>
      <c r="L180">
        <v>249</v>
      </c>
      <c r="M180">
        <v>249</v>
      </c>
      <c r="N180">
        <v>0</v>
      </c>
      <c r="O180" s="66" t="s">
        <v>451</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87" t="s">
        <v>2678</v>
      </c>
      <c r="AY180" s="21" t="str">
        <f t="shared" si="13"/>
        <v>[213] = {wayshrines={249,249,249,}, dlcId=DLC_ORSINIUM</v>
      </c>
      <c r="AZ180" s="21" t="str">
        <f t="shared" si="14"/>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x14ac:dyDescent="0.25">
      <c r="A181" s="12">
        <v>214</v>
      </c>
      <c r="B181" t="s">
        <v>1013</v>
      </c>
      <c r="C181" t="s">
        <v>1013</v>
      </c>
      <c r="D181" s="3">
        <f t="shared" si="12"/>
        <v>214</v>
      </c>
      <c r="G181" s="8" t="s">
        <v>1477</v>
      </c>
      <c r="I181" t="s">
        <v>91</v>
      </c>
      <c r="J181" t="s">
        <v>91</v>
      </c>
      <c r="K181">
        <v>249</v>
      </c>
      <c r="L181">
        <v>249</v>
      </c>
      <c r="M181">
        <v>249</v>
      </c>
      <c r="N181">
        <v>0</v>
      </c>
      <c r="O181" s="66" t="s">
        <v>451</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7" t="s">
        <v>2678</v>
      </c>
      <c r="AY181" s="21" t="str">
        <f t="shared" si="13"/>
        <v>[214] = {wayshrines={249,249,249,}, dlcId=DLC_ORSINIUM</v>
      </c>
      <c r="AZ181" s="21" t="str">
        <f t="shared" si="14"/>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x14ac:dyDescent="0.25">
      <c r="A182" s="12">
        <v>215</v>
      </c>
      <c r="B182" t="s">
        <v>1014</v>
      </c>
      <c r="C182" t="s">
        <v>1015</v>
      </c>
      <c r="D182" s="3">
        <f t="shared" si="12"/>
        <v>215</v>
      </c>
      <c r="G182" s="8" t="s">
        <v>1477</v>
      </c>
      <c r="I182" t="s">
        <v>91</v>
      </c>
      <c r="J182" t="s">
        <v>91</v>
      </c>
      <c r="K182">
        <v>249</v>
      </c>
      <c r="L182">
        <v>249</v>
      </c>
      <c r="M182">
        <v>249</v>
      </c>
      <c r="N182">
        <v>0</v>
      </c>
      <c r="O182" s="66" t="s">
        <v>451</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87" t="s">
        <v>2678</v>
      </c>
      <c r="AY182" s="21" t="str">
        <f t="shared" si="13"/>
        <v>[215] = {wayshrines={249,249,249,}, dlcId=DLC_ORSINIUM</v>
      </c>
      <c r="AZ182" s="21" t="str">
        <f t="shared" si="14"/>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x14ac:dyDescent="0.25">
      <c r="A183" s="12">
        <v>216</v>
      </c>
      <c r="B183" t="s">
        <v>1016</v>
      </c>
      <c r="C183" t="s">
        <v>1017</v>
      </c>
      <c r="D183" s="3">
        <f t="shared" si="12"/>
        <v>216</v>
      </c>
      <c r="G183" s="8" t="s">
        <v>1477</v>
      </c>
      <c r="I183" t="s">
        <v>91</v>
      </c>
      <c r="J183" t="s">
        <v>91</v>
      </c>
      <c r="K183">
        <v>249</v>
      </c>
      <c r="L183">
        <v>249</v>
      </c>
      <c r="M183">
        <v>249</v>
      </c>
      <c r="N183">
        <v>0</v>
      </c>
      <c r="O183" s="66" t="s">
        <v>451</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WayshrineInfo'!$K$3:$N$9999,4,FALSE),""))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WayshrineInfo'!$K$3:$N$9999,4,FALSE),""))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87" t="s">
        <v>2678</v>
      </c>
      <c r="AY183" s="21" t="str">
        <f t="shared" si="13"/>
        <v>[216] = {wayshrines={249,249,249,}, dlcId=DLC_ORSINIUM</v>
      </c>
      <c r="AZ183" s="21" t="str">
        <f t="shared" si="14"/>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x14ac:dyDescent="0.25">
      <c r="A184" s="12">
        <v>217</v>
      </c>
      <c r="B184" t="s">
        <v>1018</v>
      </c>
      <c r="C184" t="s">
        <v>1019</v>
      </c>
      <c r="D184" s="3">
        <f t="shared" si="12"/>
        <v>217</v>
      </c>
      <c r="G184" s="8" t="s">
        <v>1477</v>
      </c>
      <c r="I184" t="s">
        <v>91</v>
      </c>
      <c r="J184" t="s">
        <v>91</v>
      </c>
      <c r="K184">
        <v>249</v>
      </c>
      <c r="L184">
        <v>249</v>
      </c>
      <c r="M184">
        <v>249</v>
      </c>
      <c r="N184">
        <v>0</v>
      </c>
      <c r="O184" s="66" t="s">
        <v>451</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87" t="s">
        <v>2678</v>
      </c>
      <c r="AY184" s="21" t="str">
        <f t="shared" si="13"/>
        <v>[217] = {wayshrines={249,249,249,}, dlcId=DLC_ORSINIUM</v>
      </c>
      <c r="AZ184" s="21" t="str">
        <f t="shared" si="14"/>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x14ac:dyDescent="0.25">
      <c r="A185" s="12">
        <v>218</v>
      </c>
      <c r="B185" t="s">
        <v>1020</v>
      </c>
      <c r="C185" t="s">
        <v>2607</v>
      </c>
      <c r="D185" s="3">
        <f t="shared" si="12"/>
        <v>218</v>
      </c>
      <c r="G185" s="8" t="s">
        <v>1485</v>
      </c>
      <c r="I185" t="s">
        <v>91</v>
      </c>
      <c r="J185" t="s">
        <v>91</v>
      </c>
      <c r="K185">
        <v>-1</v>
      </c>
      <c r="L185">
        <v>-1</v>
      </c>
      <c r="M185">
        <v>-1</v>
      </c>
      <c r="N185">
        <v>0</v>
      </c>
      <c r="O185" s="66" t="s">
        <v>452</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7" t="s">
        <v>2678</v>
      </c>
      <c r="AY185" s="21" t="str">
        <f t="shared" si="13"/>
        <v>[218] = {wayshrines={-1,-1,-1,}, dlcId=DLC_ORSINIUM</v>
      </c>
      <c r="AZ185" s="21" t="str">
        <f t="shared" si="14"/>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x14ac:dyDescent="0.25">
      <c r="A186" s="5">
        <v>219</v>
      </c>
      <c r="B186" t="s">
        <v>1021</v>
      </c>
      <c r="C186" t="s">
        <v>1021</v>
      </c>
      <c r="D186" s="3">
        <f t="shared" si="12"/>
        <v>219</v>
      </c>
      <c r="G186" s="8" t="s">
        <v>1479</v>
      </c>
      <c r="I186" t="s">
        <v>91</v>
      </c>
      <c r="J186" t="s">
        <v>91</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WayshrineInfo'!$K$3:$N$9999,4,FALSE),""))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WayshrineInfo'!$K$3:$N$9999,4,FALSE),""))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7" t="s">
        <v>2678</v>
      </c>
      <c r="AY186" s="21" t="str">
        <f t="shared" si="13"/>
        <v>[219] = {wayshrines={237,237,237,}, traitsNeeded=9, dlcId=DLC_ORSINIUM</v>
      </c>
      <c r="AZ186" s="21" t="str">
        <f t="shared" si="14"/>
        <v>, zoneIds={684,684,684}, veteran=false</v>
      </c>
      <c r="BA186" s="21" t="str">
        <f t="shared" si="15"/>
        <v>, setType=LIBSETS_SETTYPE_CRAFTED</v>
      </c>
      <c r="BB186" s="21" t="str">
        <f t="shared" si="16"/>
        <v>},</v>
      </c>
      <c r="BC186" s="21" t="str">
        <f t="shared" si="17"/>
        <v xml:space="preserve"> --Morkuldin / Morkuldin   [Wrothgar, Wrothgar, Wrothgar]</v>
      </c>
    </row>
    <row r="187" spans="1:55" x14ac:dyDescent="0.25">
      <c r="A187" s="5">
        <v>224</v>
      </c>
      <c r="B187" t="s">
        <v>1022</v>
      </c>
      <c r="C187" t="s">
        <v>2608</v>
      </c>
      <c r="D187" s="3">
        <f t="shared" si="12"/>
        <v>224</v>
      </c>
      <c r="G187" s="8" t="s">
        <v>1479</v>
      </c>
      <c r="I187" t="s">
        <v>91</v>
      </c>
      <c r="J187" t="s">
        <v>91</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WayshrineInfo'!$K$3:$N$9999,4,FALSE),""))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WayshrineInfo'!$K$3:$N$9999,4,FALSE),""))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7" t="s">
        <v>2678</v>
      </c>
      <c r="AY187" s="21" t="str">
        <f t="shared" si="13"/>
        <v>[224] = {wayshrines={257,257,257,}, traitsNeeded=5, dlcId=DLC_THIEVES_GUILD</v>
      </c>
      <c r="AZ187" s="21" t="str">
        <f t="shared" si="14"/>
        <v>, zoneIds={816,816,816}, veteran=false</v>
      </c>
      <c r="BA187" s="21" t="str">
        <f t="shared" si="15"/>
        <v>, setType=LIBSETS_SETTYPE_CRAFTED</v>
      </c>
      <c r="BB187" s="21" t="str">
        <f t="shared" si="16"/>
        <v>},</v>
      </c>
      <c r="BC187" s="21" t="str">
        <f t="shared" si="17"/>
        <v xml:space="preserve"> --Tava\'s Favor / Tavas Gunst   [Hew's Bane, Hew's Bane, Hew's Bane]</v>
      </c>
    </row>
    <row r="188" spans="1:55" x14ac:dyDescent="0.25">
      <c r="A188" s="5">
        <v>225</v>
      </c>
      <c r="B188" t="s">
        <v>1023</v>
      </c>
      <c r="C188" t="s">
        <v>1024</v>
      </c>
      <c r="D188" s="3">
        <f t="shared" si="12"/>
        <v>225</v>
      </c>
      <c r="G188" s="8" t="s">
        <v>1479</v>
      </c>
      <c r="I188" t="s">
        <v>91</v>
      </c>
      <c r="J188" t="s">
        <v>91</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WayshrineInfo'!$K$3:$N$9999,4,FALSE),""))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WayshrineInfo'!$K$3:$N$9999,4,FALSE),""))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87" t="s">
        <v>2678</v>
      </c>
      <c r="AY188" s="21" t="str">
        <f t="shared" si="13"/>
        <v>[225] = {wayshrines={257,257,257,}, traitsNeeded=7, dlcId=DLC_THIEVES_GUILD</v>
      </c>
      <c r="AZ188" s="21" t="str">
        <f t="shared" si="14"/>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x14ac:dyDescent="0.25">
      <c r="A189" s="5">
        <v>226</v>
      </c>
      <c r="B189" t="s">
        <v>1025</v>
      </c>
      <c r="C189" t="s">
        <v>1026</v>
      </c>
      <c r="D189" s="3">
        <f t="shared" si="12"/>
        <v>226</v>
      </c>
      <c r="G189" s="8" t="s">
        <v>1479</v>
      </c>
      <c r="I189" t="s">
        <v>91</v>
      </c>
      <c r="J189" t="s">
        <v>91</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WayshrineInfo'!$K$3:$N$9999,4,FALSE),""))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WayshrineInfo'!$K$3:$N$9999,4,FALSE),""))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87" t="s">
        <v>2678</v>
      </c>
      <c r="AY189" s="21" t="str">
        <f t="shared" si="13"/>
        <v>[226] = {wayshrines={255,255,255,}, traitsNeeded=9, dlcId=DLC_THIEVES_GUILD</v>
      </c>
      <c r="AZ189" s="21" t="str">
        <f t="shared" si="14"/>
        <v>, zoneIds={816,816,816}, veteran=false</v>
      </c>
      <c r="BA189" s="21" t="str">
        <f t="shared" si="15"/>
        <v>, setType=LIBSETS_SETTYPE_CRAFTED</v>
      </c>
      <c r="BB189" s="21" t="str">
        <f t="shared" si="16"/>
        <v>},</v>
      </c>
      <c r="BC189" s="21" t="str">
        <f t="shared" si="17"/>
        <v xml:space="preserve"> --Eternal Hunt / Ewige Jagd   [Hew's Bane, Hew's Bane, Hew's Bane]</v>
      </c>
    </row>
    <row r="190" spans="1:55" x14ac:dyDescent="0.25">
      <c r="A190" s="12">
        <v>227</v>
      </c>
      <c r="B190" t="s">
        <v>1027</v>
      </c>
      <c r="C190" t="s">
        <v>2609</v>
      </c>
      <c r="D190" s="3">
        <f t="shared" si="12"/>
        <v>227</v>
      </c>
      <c r="G190" s="8" t="s">
        <v>1485</v>
      </c>
      <c r="I190" t="s">
        <v>91</v>
      </c>
      <c r="J190" t="s">
        <v>91</v>
      </c>
      <c r="K190">
        <v>-1</v>
      </c>
      <c r="L190">
        <v>-1</v>
      </c>
      <c r="M190">
        <v>-1</v>
      </c>
      <c r="N190">
        <v>0</v>
      </c>
      <c r="O190" s="66" t="s">
        <v>509</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7" t="s">
        <v>2679</v>
      </c>
      <c r="AY190" s="21" t="str">
        <f t="shared" si="13"/>
        <v>[227] = {wayshrines={-1,-1,-1,}, dlcId=DLC_THIEVES_GUILD</v>
      </c>
      <c r="AZ190" s="21" t="str">
        <f t="shared" si="14"/>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x14ac:dyDescent="0.25">
      <c r="A191" s="12">
        <v>228</v>
      </c>
      <c r="B191" t="s">
        <v>1028</v>
      </c>
      <c r="C191" t="s">
        <v>2610</v>
      </c>
      <c r="D191" s="3">
        <f t="shared" si="12"/>
        <v>228</v>
      </c>
      <c r="G191" s="8" t="s">
        <v>1485</v>
      </c>
      <c r="I191" t="s">
        <v>91</v>
      </c>
      <c r="J191" t="s">
        <v>91</v>
      </c>
      <c r="K191">
        <v>-1</v>
      </c>
      <c r="L191">
        <v>-1</v>
      </c>
      <c r="M191">
        <v>-1</v>
      </c>
      <c r="N191">
        <v>0</v>
      </c>
      <c r="O191" s="66" t="s">
        <v>509</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WayshrineInfo'!$K$3:$N$9999,4,FALSE),""))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WayshrineInfo'!$K$3:$N$9999,4,FALSE),""))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7" t="s">
        <v>2679</v>
      </c>
      <c r="AY191" s="21" t="str">
        <f t="shared" si="13"/>
        <v>[228] = {wayshrines={-1,-1,-1,}, dlcId=DLC_THIEVES_GUILD</v>
      </c>
      <c r="AZ191" s="21" t="str">
        <f t="shared" si="14"/>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x14ac:dyDescent="0.25">
      <c r="A192" s="12">
        <v>229</v>
      </c>
      <c r="B192" t="s">
        <v>1029</v>
      </c>
      <c r="C192" t="s">
        <v>1030</v>
      </c>
      <c r="D192" s="3">
        <f t="shared" si="12"/>
        <v>229</v>
      </c>
      <c r="G192" s="8" t="s">
        <v>1486</v>
      </c>
      <c r="I192" t="s">
        <v>91</v>
      </c>
      <c r="J192" t="s">
        <v>91</v>
      </c>
      <c r="K192">
        <v>258</v>
      </c>
      <c r="L192">
        <v>258</v>
      </c>
      <c r="M192">
        <v>258</v>
      </c>
      <c r="N192">
        <v>0</v>
      </c>
      <c r="O192" s="66" t="s">
        <v>477</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2813</v>
      </c>
      <c r="W192" s="3" t="s">
        <v>2829</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WayshrineInfo'!$K$3:$N$9999,4,FALSE),""))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WayshrineInfo'!$K$3:$N$9999,4,FALSE),""))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87" t="s">
        <v>2678</v>
      </c>
      <c r="AY192" s="21" t="str">
        <f t="shared" si="13"/>
        <v>[229] = {wayshrines={258,258,258,}, dlcId=DLC_THIEVES_GUILD</v>
      </c>
      <c r="AZ192" s="21" t="str">
        <f t="shared" si="14"/>
        <v>, zoneIds={725}, veteran=false</v>
      </c>
      <c r="BA192" s="21" t="str">
        <f t="shared" si="15"/>
        <v>, setType=LIBSETS_SETTYPE_TRIAL</v>
      </c>
      <c r="BB192"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 t="shared" si="17"/>
        <v xml:space="preserve"> --Twilight Remedy / Zwielichtgenesung   [Maw of Lorkhaj]</v>
      </c>
    </row>
    <row r="193" spans="1:55" x14ac:dyDescent="0.25">
      <c r="A193" s="12">
        <v>230</v>
      </c>
      <c r="B193" t="s">
        <v>1031</v>
      </c>
      <c r="C193" t="s">
        <v>1032</v>
      </c>
      <c r="D193" s="3">
        <f t="shared" si="12"/>
        <v>230</v>
      </c>
      <c r="G193" s="8" t="s">
        <v>1486</v>
      </c>
      <c r="I193" t="s">
        <v>91</v>
      </c>
      <c r="J193" t="s">
        <v>91</v>
      </c>
      <c r="K193">
        <v>258</v>
      </c>
      <c r="L193">
        <v>258</v>
      </c>
      <c r="M193">
        <v>258</v>
      </c>
      <c r="N193">
        <v>0</v>
      </c>
      <c r="O193" s="66" t="s">
        <v>477</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2813</v>
      </c>
      <c r="W193" s="3" t="s">
        <v>2829</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7" t="s">
        <v>2678</v>
      </c>
      <c r="AY193" s="21" t="str">
        <f t="shared" si="13"/>
        <v>[230] = {wayshrines={258,258,258,}, dlcId=DLC_THIEVES_GUILD</v>
      </c>
      <c r="AZ193" s="21" t="str">
        <f t="shared" si="14"/>
        <v>, zoneIds={725}, veteran=false</v>
      </c>
      <c r="BA193" s="21" t="str">
        <f t="shared" si="15"/>
        <v>, setType=LIBSETS_SETTYPE_TRIAL</v>
      </c>
      <c r="BB193"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 t="shared" si="17"/>
        <v xml:space="preserve"> --Moondancer / Mondtänzer   [Maw of Lorkhaj]</v>
      </c>
    </row>
    <row r="194" spans="1:55" x14ac:dyDescent="0.25">
      <c r="A194" s="12">
        <v>231</v>
      </c>
      <c r="B194" t="s">
        <v>1033</v>
      </c>
      <c r="C194" t="s">
        <v>1034</v>
      </c>
      <c r="D194" s="3">
        <f t="shared" si="12"/>
        <v>231</v>
      </c>
      <c r="G194" s="8" t="s">
        <v>1486</v>
      </c>
      <c r="I194" t="s">
        <v>91</v>
      </c>
      <c r="J194" t="s">
        <v>91</v>
      </c>
      <c r="K194">
        <v>258</v>
      </c>
      <c r="L194">
        <v>258</v>
      </c>
      <c r="M194">
        <v>258</v>
      </c>
      <c r="N194">
        <v>0</v>
      </c>
      <c r="O194" s="66" t="s">
        <v>477</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2813</v>
      </c>
      <c r="W194" s="3" t="s">
        <v>2829</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87" t="s">
        <v>2678</v>
      </c>
      <c r="AY194" s="21" t="str">
        <f t="shared" si="13"/>
        <v>[231] = {wayshrines={258,258,258,}, dlcId=DLC_THIEVES_GUILD</v>
      </c>
      <c r="AZ194" s="21" t="str">
        <f t="shared" si="14"/>
        <v>, zoneIds={725}, veteran=false</v>
      </c>
      <c r="BA194" s="21" t="str">
        <f t="shared" si="15"/>
        <v>, setType=LIBSETS_SETTYPE_TRIAL</v>
      </c>
      <c r="BB194"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 t="shared" si="17"/>
        <v xml:space="preserve"> --Lunar Bastion / Mondbastion   [Maw of Lorkhaj]</v>
      </c>
    </row>
    <row r="195" spans="1:55" x14ac:dyDescent="0.25">
      <c r="A195" s="12">
        <v>232</v>
      </c>
      <c r="B195" t="s">
        <v>1035</v>
      </c>
      <c r="C195" t="s">
        <v>1036</v>
      </c>
      <c r="D195" s="3">
        <f t="shared" ref="D195:D258" si="18">A195</f>
        <v>232</v>
      </c>
      <c r="G195" s="8" t="s">
        <v>1486</v>
      </c>
      <c r="I195" t="s">
        <v>91</v>
      </c>
      <c r="J195" t="s">
        <v>91</v>
      </c>
      <c r="K195">
        <v>258</v>
      </c>
      <c r="L195">
        <v>258</v>
      </c>
      <c r="M195">
        <v>258</v>
      </c>
      <c r="N195">
        <v>0</v>
      </c>
      <c r="O195" s="66" t="s">
        <v>477</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2813</v>
      </c>
      <c r="W195" s="3" t="s">
        <v>2829</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43"/>
      <c r="AX195" s="87" t="s">
        <v>2678</v>
      </c>
      <c r="AY195" s="21" t="str">
        <f t="shared" si="13"/>
        <v>[232] = {wayshrines={258,258,258,}, dlcId=DLC_THIEVES_GUILD</v>
      </c>
      <c r="AZ195" s="21" t="str">
        <f t="shared" si="14"/>
        <v>, zoneIds={725}, veteran=false</v>
      </c>
      <c r="BA195" s="21" t="str">
        <f t="shared" si="15"/>
        <v>, setType=LIBSETS_SETTYPE_TRIAL</v>
      </c>
      <c r="BB195"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 t="shared" si="17"/>
        <v xml:space="preserve"> --Roar of Alkosh / Brüllen von Alkosh   [Maw of Lorkhaj]</v>
      </c>
    </row>
    <row r="196" spans="1:55" x14ac:dyDescent="0.25">
      <c r="A196" s="12">
        <v>234</v>
      </c>
      <c r="B196" t="s">
        <v>1037</v>
      </c>
      <c r="C196" t="s">
        <v>2611</v>
      </c>
      <c r="D196" s="3">
        <f t="shared" si="18"/>
        <v>234</v>
      </c>
      <c r="G196" s="8" t="s">
        <v>1480</v>
      </c>
      <c r="I196" t="s">
        <v>91</v>
      </c>
      <c r="J196" t="s">
        <v>91</v>
      </c>
      <c r="K196">
        <v>-1</v>
      </c>
      <c r="L196">
        <v>-1</v>
      </c>
      <c r="M196">
        <v>-1</v>
      </c>
      <c r="N196">
        <v>0</v>
      </c>
      <c r="O196" s="66" t="s">
        <v>125</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WayshrineInfo'!$K$3:$N$9999,4,FALSE),""))</f>
        <v/>
      </c>
      <c r="AA196" s="33" t="s">
        <v>2815</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WayshrineInfo'!$K$3:$N$9999,4,FALSE),""))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7" t="s">
        <v>2679</v>
      </c>
      <c r="AY196" s="21" t="str">
        <f t="shared" ref="AY196:AY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 t="shared" ref="AZ196:AZ259" si="20">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 t="shared" ref="BA196:BA259" si="21">IF(F196&lt;&gt;"Not in the game (anymore)",IF(A196&lt;&gt;"",", setType="&amp;G196,"")&amp;IF(J196="true",", multiTrialSet=true",""),"")</f>
        <v>, setType=LIBSETS_SETTYPE_CYRODIIL</v>
      </c>
      <c r="BB196" s="21" t="str">
        <f t="shared" ref="BB196:BB259" si="22">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 t="shared" ref="BC196:BC259" si="23">IF(F196&lt;&gt;"Not in the game (anymore)",IF(C196&lt;&gt;"",CONCATENATE(" --",C196," / ",B196,"   [",IF(Q196&lt;&gt;"",Q196,""),IF(Z196&lt;&gt;"",", "&amp;Z196,""),IF(AE196&lt;&gt;"",", "&amp;AE196,""),IF(AJ196&lt;&gt;"",", "&amp;AJ196,""),IF(AO196&lt;&gt;"",", "&amp;AO196,""),IF(AT196&lt;&gt;"",", "&amp;AT196,""),"]")),"")</f>
        <v xml:space="preserve"> --Marksman\'s Crest / Wappen des Meisterschützen   [Cyrodiil]</v>
      </c>
    </row>
    <row r="197" spans="1:55" x14ac:dyDescent="0.25">
      <c r="A197" s="12">
        <v>235</v>
      </c>
      <c r="B197" t="s">
        <v>1038</v>
      </c>
      <c r="C197" t="s">
        <v>1039</v>
      </c>
      <c r="D197" s="3">
        <f t="shared" si="18"/>
        <v>235</v>
      </c>
      <c r="G197" s="8" t="s">
        <v>1480</v>
      </c>
      <c r="I197" t="s">
        <v>91</v>
      </c>
      <c r="J197" t="s">
        <v>91</v>
      </c>
      <c r="K197">
        <v>-1</v>
      </c>
      <c r="L197">
        <v>-1</v>
      </c>
      <c r="M197">
        <v>-1</v>
      </c>
      <c r="N197">
        <v>0</v>
      </c>
      <c r="O197" s="66" t="s">
        <v>125</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A197" s="33" t="s">
        <v>2815</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7" t="s">
        <v>2678</v>
      </c>
      <c r="AY197" s="21" t="str">
        <f t="shared" si="19"/>
        <v>[235] = {wayshrines={-1,-1,-1,}, dlcId=DLC_BASE_GAME</v>
      </c>
      <c r="AZ197" s="21" t="str">
        <f t="shared" si="20"/>
        <v>, zoneIds={181}, veteran=false</v>
      </c>
      <c r="BA197" s="21" t="str">
        <f t="shared" si="21"/>
        <v>, setType=LIBSETS_SETTYPE_CYRODIIL</v>
      </c>
      <c r="BB197" s="21" t="str">
        <f t="shared" si="22"/>
        <v>, dropMechanic={LIBSETS_DROP_MECHANIC_MAIL_PVP_REWARDS_FOR_THE_WORTHY,LIBSETS_DROP_MECHANIC_AP_ELITE_GEAR_LOCKBOX_MERCHANT}},</v>
      </c>
      <c r="BC197" s="21" t="str">
        <f t="shared" si="23"/>
        <v xml:space="preserve"> --Robes of Transmutation / Roben der Transmutation   [Cyrodiil]</v>
      </c>
    </row>
    <row r="198" spans="1:55" x14ac:dyDescent="0.25">
      <c r="A198" s="12">
        <v>236</v>
      </c>
      <c r="B198" t="s">
        <v>1040</v>
      </c>
      <c r="C198" t="s">
        <v>1041</v>
      </c>
      <c r="D198" s="3">
        <f t="shared" si="18"/>
        <v>236</v>
      </c>
      <c r="G198" s="8" t="s">
        <v>1480</v>
      </c>
      <c r="I198" t="s">
        <v>91</v>
      </c>
      <c r="J198" t="s">
        <v>91</v>
      </c>
      <c r="K198">
        <v>-1</v>
      </c>
      <c r="L198">
        <v>-1</v>
      </c>
      <c r="M198">
        <v>-1</v>
      </c>
      <c r="N198">
        <v>0</v>
      </c>
      <c r="O198" s="66" t="s">
        <v>125</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2815</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7" t="s">
        <v>2678</v>
      </c>
      <c r="AY198" s="21" t="str">
        <f t="shared" si="19"/>
        <v>[236] = {wayshrines={-1,-1,-1,}, dlcId=DLC_BASE_GAME</v>
      </c>
      <c r="AZ198" s="21" t="str">
        <f t="shared" si="20"/>
        <v>, zoneIds={181}, veteran=false</v>
      </c>
      <c r="BA198" s="21" t="str">
        <f t="shared" si="21"/>
        <v>, setType=LIBSETS_SETTYPE_CYRODIIL</v>
      </c>
      <c r="BB198" s="21" t="str">
        <f t="shared" si="22"/>
        <v>, dropMechanic={LIBSETS_DROP_MECHANIC_AP_ELITE_GEAR_LOCKBOX_MERCHANT}},</v>
      </c>
      <c r="BC198" s="21" t="str">
        <f t="shared" si="23"/>
        <v xml:space="preserve"> --Vicious Death / Grausamer Tod   [Cyrodiil]</v>
      </c>
    </row>
    <row r="199" spans="1:55" x14ac:dyDescent="0.25">
      <c r="A199" s="12">
        <v>237</v>
      </c>
      <c r="B199" t="s">
        <v>1042</v>
      </c>
      <c r="C199" t="s">
        <v>2612</v>
      </c>
      <c r="D199" s="3">
        <f t="shared" si="18"/>
        <v>237</v>
      </c>
      <c r="G199" s="8" t="s">
        <v>1480</v>
      </c>
      <c r="I199" t="s">
        <v>91</v>
      </c>
      <c r="J199" t="s">
        <v>91</v>
      </c>
      <c r="K199">
        <v>-1</v>
      </c>
      <c r="L199">
        <v>-1</v>
      </c>
      <c r="M199">
        <v>-1</v>
      </c>
      <c r="N199">
        <v>0</v>
      </c>
      <c r="O199" s="66" t="s">
        <v>125</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A199" s="33" t="s">
        <v>2815</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7" t="s">
        <v>2679</v>
      </c>
      <c r="AY199" s="21" t="str">
        <f t="shared" si="19"/>
        <v>[237] = {wayshrines={-1,-1,-1,}, dlcId=DLC_BASE_GAME</v>
      </c>
      <c r="AZ199" s="21" t="str">
        <f t="shared" si="20"/>
        <v>, zoneIds={181}, veteran=false</v>
      </c>
      <c r="BA199" s="21" t="str">
        <f t="shared" si="21"/>
        <v>, setType=LIBSETS_SETTYPE_CYRODIIL</v>
      </c>
      <c r="BB199" s="21" t="str">
        <f t="shared" si="22"/>
        <v>, isProcSetAllowedInPvP=1, dropMechanic={LIBSETS_DROP_MECHANIC_MAIL_PVP_REWARDS_FOR_THE_WORTHY,LIBSETS_DROP_MECHANIC_AP_ELITE_GEAR_LOCKBOX_MERCHANT}},</v>
      </c>
      <c r="BC199" s="21" t="str">
        <f t="shared" si="23"/>
        <v xml:space="preserve"> --Leki\'s Focus / Lekis Fokus   [Cyrodiil]</v>
      </c>
    </row>
    <row r="200" spans="1:55" x14ac:dyDescent="0.25">
      <c r="A200" s="12">
        <v>238</v>
      </c>
      <c r="B200" t="s">
        <v>1043</v>
      </c>
      <c r="C200" t="s">
        <v>2613</v>
      </c>
      <c r="D200" s="3">
        <f t="shared" si="18"/>
        <v>238</v>
      </c>
      <c r="G200" s="8" t="s">
        <v>1480</v>
      </c>
      <c r="I200" t="s">
        <v>91</v>
      </c>
      <c r="J200" t="s">
        <v>91</v>
      </c>
      <c r="K200">
        <v>-1</v>
      </c>
      <c r="L200">
        <v>-1</v>
      </c>
      <c r="M200">
        <v>-1</v>
      </c>
      <c r="N200">
        <v>0</v>
      </c>
      <c r="O200" s="66" t="s">
        <v>125</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A200" s="33" t="s">
        <v>2815</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87" t="s">
        <v>2678</v>
      </c>
      <c r="AY200" s="21" t="str">
        <f t="shared" si="19"/>
        <v>[238] = {wayshrines={-1,-1,-1,}, dlcId=DLC_BASE_GAME</v>
      </c>
      <c r="AZ200" s="21" t="str">
        <f t="shared" si="20"/>
        <v>, zoneIds={181}, veteran=false</v>
      </c>
      <c r="BA200" s="21" t="str">
        <f t="shared" si="21"/>
        <v>, setType=LIBSETS_SETTYPE_CYRODIIL</v>
      </c>
      <c r="BB200" s="21" t="str">
        <f t="shared" si="22"/>
        <v>, dropMechanic={LIBSETS_DROP_MECHANIC_MAIL_PVP_REWARDS_FOR_THE_WORTHY,LIBSETS_DROP_MECHANIC_AP_ELITE_GEAR_LOCKBOX_MERCHANT}},</v>
      </c>
      <c r="BC200" s="21" t="str">
        <f t="shared" si="23"/>
        <v xml:space="preserve"> --Fasalla\'s Guile / Fasallas List   [Cyrodiil]</v>
      </c>
    </row>
    <row r="201" spans="1:55" x14ac:dyDescent="0.25">
      <c r="A201" s="12">
        <v>239</v>
      </c>
      <c r="B201" t="s">
        <v>1044</v>
      </c>
      <c r="C201" t="s">
        <v>2614</v>
      </c>
      <c r="D201" s="3">
        <f t="shared" si="18"/>
        <v>239</v>
      </c>
      <c r="G201" s="8" t="s">
        <v>1480</v>
      </c>
      <c r="I201" t="s">
        <v>91</v>
      </c>
      <c r="J201" t="s">
        <v>91</v>
      </c>
      <c r="K201">
        <v>-1</v>
      </c>
      <c r="L201">
        <v>-1</v>
      </c>
      <c r="M201">
        <v>-1</v>
      </c>
      <c r="N201">
        <v>0</v>
      </c>
      <c r="O201" s="66" t="s">
        <v>125</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WayshrineInfo'!$K$3:$N$9999,4,FALSE),""))</f>
        <v/>
      </c>
      <c r="AA201" s="33" t="s">
        <v>2815</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WayshrineInfo'!$K$3:$N$9999,4,FALSE),""))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7" t="s">
        <v>2678</v>
      </c>
      <c r="AY201" s="21" t="str">
        <f t="shared" si="19"/>
        <v>[239] = {wayshrines={-1,-1,-1,}, dlcId=DLC_BASE_GAME</v>
      </c>
      <c r="AZ201" s="21" t="str">
        <f t="shared" si="20"/>
        <v>, zoneIds={181}, veteran=false</v>
      </c>
      <c r="BA201" s="21" t="str">
        <f t="shared" si="21"/>
        <v>, setType=LIBSETS_SETTYPE_CYRODIIL</v>
      </c>
      <c r="BB201" s="21" t="str">
        <f t="shared" si="22"/>
        <v>, dropMechanic={LIBSETS_DROP_MECHANIC_MAIL_PVP_REWARDS_FOR_THE_WORTHY,LIBSETS_DROP_MECHANIC_AP_ELITE_GEAR_LOCKBOX_MERCHANT}},</v>
      </c>
      <c r="BC201" s="21" t="str">
        <f t="shared" si="23"/>
        <v xml:space="preserve"> --Warrior\'s Fury / Raserei des Kriegers   [Cyrodiil]</v>
      </c>
    </row>
    <row r="202" spans="1:55" x14ac:dyDescent="0.25">
      <c r="A202" s="5">
        <v>240</v>
      </c>
      <c r="B202" t="s">
        <v>1045</v>
      </c>
      <c r="C202" t="s">
        <v>1046</v>
      </c>
      <c r="D202" s="3">
        <f t="shared" si="18"/>
        <v>240</v>
      </c>
      <c r="G202" s="8" t="s">
        <v>1479</v>
      </c>
      <c r="I202" t="s">
        <v>91</v>
      </c>
      <c r="J202" t="s">
        <v>91</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WayshrineInfo'!$K$3:$N$9999,4,FALSE),""))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WayshrineInfo'!$K$3:$N$9999,4,FALSE),""))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7" t="s">
        <v>2679</v>
      </c>
      <c r="AY202" s="21" t="str">
        <f t="shared" si="19"/>
        <v>[240] = {wayshrines={254,254,254,}, traitsNeeded=5, dlcId=DLC_DARK_BROTHERHOOD</v>
      </c>
      <c r="AZ202" s="21" t="str">
        <f t="shared" si="20"/>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x14ac:dyDescent="0.25">
      <c r="A203" s="5">
        <v>241</v>
      </c>
      <c r="B203" t="s">
        <v>1047</v>
      </c>
      <c r="C203" t="s">
        <v>2615</v>
      </c>
      <c r="D203" s="3">
        <f t="shared" si="18"/>
        <v>241</v>
      </c>
      <c r="G203" s="8" t="s">
        <v>1479</v>
      </c>
      <c r="I203" t="s">
        <v>91</v>
      </c>
      <c r="J203" t="s">
        <v>91</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WayshrineInfo'!$K$3:$N$9999,4,FALSE),""))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WayshrineInfo'!$K$3:$N$9999,4,FALSE),""))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7" t="s">
        <v>2678</v>
      </c>
      <c r="AY203" s="21" t="str">
        <f t="shared" si="19"/>
        <v>[241] = {wayshrines={251,251,251,}, traitsNeeded=7, dlcId=DLC_DARK_BROTHERHOOD</v>
      </c>
      <c r="AZ203" s="21" t="str">
        <f t="shared" si="20"/>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x14ac:dyDescent="0.25">
      <c r="A204" s="5">
        <v>242</v>
      </c>
      <c r="B204" t="s">
        <v>1048</v>
      </c>
      <c r="C204" t="s">
        <v>2616</v>
      </c>
      <c r="D204" s="3">
        <f t="shared" si="18"/>
        <v>242</v>
      </c>
      <c r="G204" s="8" t="s">
        <v>1479</v>
      </c>
      <c r="I204" t="s">
        <v>91</v>
      </c>
      <c r="J204" t="s">
        <v>91</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WayshrineInfo'!$K$3:$N$9999,4,FALSE),""))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WayshrineInfo'!$K$3:$N$9999,4,FALSE),""))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7" t="s">
        <v>2678</v>
      </c>
      <c r="AY204" s="21" t="str">
        <f t="shared" si="19"/>
        <v>[242] = {wayshrines={254,254,254,}, traitsNeeded=9, dlcId=DLC_DARK_BROTHERHOOD</v>
      </c>
      <c r="AZ204" s="21" t="str">
        <f t="shared" si="20"/>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x14ac:dyDescent="0.25">
      <c r="A205" s="12">
        <v>243</v>
      </c>
      <c r="B205" t="s">
        <v>1049</v>
      </c>
      <c r="C205" t="s">
        <v>1050</v>
      </c>
      <c r="D205" s="3">
        <f t="shared" si="18"/>
        <v>243</v>
      </c>
      <c r="G205" s="8" t="s">
        <v>1485</v>
      </c>
      <c r="I205" t="s">
        <v>91</v>
      </c>
      <c r="J205" t="s">
        <v>91</v>
      </c>
      <c r="K205">
        <v>-1</v>
      </c>
      <c r="L205">
        <v>-1</v>
      </c>
      <c r="M205">
        <v>-1</v>
      </c>
      <c r="N205">
        <v>0</v>
      </c>
      <c r="O205" s="66" t="s">
        <v>515</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7" t="s">
        <v>2678</v>
      </c>
      <c r="AY205" s="21" t="str">
        <f t="shared" si="19"/>
        <v>[243] = {wayshrines={-1,-1,-1,}, dlcId=DLC_DARK_BROTHERHOOD</v>
      </c>
      <c r="AZ205" s="21" t="str">
        <f t="shared" si="20"/>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x14ac:dyDescent="0.25">
      <c r="A206" s="12">
        <v>244</v>
      </c>
      <c r="B206" t="s">
        <v>1051</v>
      </c>
      <c r="C206" t="s">
        <v>1052</v>
      </c>
      <c r="D206" s="3">
        <f t="shared" si="18"/>
        <v>244</v>
      </c>
      <c r="G206" s="8" t="s">
        <v>1485</v>
      </c>
      <c r="I206" t="s">
        <v>91</v>
      </c>
      <c r="J206" t="s">
        <v>91</v>
      </c>
      <c r="K206">
        <v>-1</v>
      </c>
      <c r="L206">
        <v>-1</v>
      </c>
      <c r="M206">
        <v>-1</v>
      </c>
      <c r="N206">
        <v>0</v>
      </c>
      <c r="O206" s="66" t="s">
        <v>515</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7" t="s">
        <v>2679</v>
      </c>
      <c r="AY206" s="21" t="str">
        <f t="shared" si="19"/>
        <v>[244] = {wayshrines={-1,-1,-1,}, dlcId=DLC_DARK_BROTHERHOOD</v>
      </c>
      <c r="AZ206" s="21" t="str">
        <f t="shared" si="20"/>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x14ac:dyDescent="0.25">
      <c r="A207" s="12">
        <v>245</v>
      </c>
      <c r="B207" t="s">
        <v>1053</v>
      </c>
      <c r="C207" t="s">
        <v>2617</v>
      </c>
      <c r="D207" s="3">
        <f t="shared" si="18"/>
        <v>245</v>
      </c>
      <c r="G207" s="8" t="s">
        <v>1485</v>
      </c>
      <c r="I207" t="s">
        <v>91</v>
      </c>
      <c r="J207" t="s">
        <v>91</v>
      </c>
      <c r="K207">
        <v>-1</v>
      </c>
      <c r="L207">
        <v>-1</v>
      </c>
      <c r="M207">
        <v>-1</v>
      </c>
      <c r="N207">
        <v>0</v>
      </c>
      <c r="O207" s="66" t="s">
        <v>515</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1"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87" t="s">
        <v>2678</v>
      </c>
      <c r="AY207" s="21" t="str">
        <f t="shared" si="19"/>
        <v>[245] = {wayshrines={-1,-1,-1,}, dlcId=DLC_DARK_BROTHERHOOD</v>
      </c>
      <c r="AZ207" s="21" t="str">
        <f t="shared" si="20"/>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x14ac:dyDescent="0.25">
      <c r="A208" s="12">
        <v>246</v>
      </c>
      <c r="B208" t="s">
        <v>1054</v>
      </c>
      <c r="C208" t="s">
        <v>2618</v>
      </c>
      <c r="D208" s="3">
        <f t="shared" si="18"/>
        <v>246</v>
      </c>
      <c r="G208" s="8" t="s">
        <v>1483</v>
      </c>
      <c r="I208" t="s">
        <v>91</v>
      </c>
      <c r="J208" t="s">
        <v>91</v>
      </c>
      <c r="K208">
        <v>-1</v>
      </c>
      <c r="L208">
        <v>-1</v>
      </c>
      <c r="M208">
        <v>-1</v>
      </c>
      <c r="N208">
        <v>0</v>
      </c>
      <c r="O208" s="66" t="s">
        <v>448</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2810</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WayshrineInfo'!$K$3:$N$9999,4,FALSE),""))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WayshrineInfo'!$K$3:$N$9999,4,FALSE),""))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7" t="s">
        <v>2678</v>
      </c>
      <c r="AY208" s="21" t="str">
        <f t="shared" si="19"/>
        <v>[246] = {wayshrines={-1,-1,-1,}, dlcId=DLC_IMPERIAL_CITY</v>
      </c>
      <c r="AZ208" s="21" t="str">
        <f t="shared" si="20"/>
        <v>, zoneIds={643}, veteran=false</v>
      </c>
      <c r="BA208" s="21" t="str">
        <f t="shared" si="21"/>
        <v>, setType=LIBSETS_SETTYPE_IMPERIALCITY</v>
      </c>
      <c r="BB208" s="21" t="str">
        <f t="shared" si="22"/>
        <v>, dropMechanic={LIBSETS_DROP_MECHANIC_TELVAR_EQUIPMENT_LOCKBOX_MERCHANT}},</v>
      </c>
      <c r="BC208" s="21" t="str">
        <f t="shared" si="23"/>
        <v xml:space="preserve"> --Galerion\'s Revenge / Galerions Revanche   [Imperial Sewers]</v>
      </c>
    </row>
    <row r="209" spans="1:55" x14ac:dyDescent="0.25">
      <c r="A209" s="12">
        <v>247</v>
      </c>
      <c r="B209" t="s">
        <v>1055</v>
      </c>
      <c r="C209" t="s">
        <v>1056</v>
      </c>
      <c r="D209" s="3">
        <f t="shared" si="18"/>
        <v>247</v>
      </c>
      <c r="G209" s="8" t="s">
        <v>1483</v>
      </c>
      <c r="I209" t="s">
        <v>91</v>
      </c>
      <c r="J209" t="s">
        <v>91</v>
      </c>
      <c r="K209">
        <v>-1</v>
      </c>
      <c r="L209">
        <v>-1</v>
      </c>
      <c r="M209">
        <v>-1</v>
      </c>
      <c r="N209">
        <v>0</v>
      </c>
      <c r="O209" s="66" t="s">
        <v>448</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2810</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87" t="s">
        <v>2678</v>
      </c>
      <c r="AY209" s="21" t="str">
        <f t="shared" si="19"/>
        <v>[247] = {wayshrines={-1,-1,-1,}, dlcId=DLC_IMPERIAL_CITY</v>
      </c>
      <c r="AZ209" s="21" t="str">
        <f t="shared" si="20"/>
        <v>, zoneIds={643}, veteran=false</v>
      </c>
      <c r="BA209" s="21" t="str">
        <f t="shared" si="21"/>
        <v>, setType=LIBSETS_SETTYPE_IMPERIALCITY</v>
      </c>
      <c r="BB209" s="21" t="str">
        <f t="shared" si="22"/>
        <v>, dropMechanic={LIBSETS_DROP_MECHANIC_TELVAR_EQUIPMENT_LOCKBOX_MERCHANT}},</v>
      </c>
      <c r="BC209" s="21" t="str">
        <f t="shared" si="23"/>
        <v xml:space="preserve"> --Vicecanon of Venom / Vizekanoniker des Gifts   [Imperial Sewers]</v>
      </c>
    </row>
    <row r="210" spans="1:55" x14ac:dyDescent="0.25">
      <c r="A210" s="12">
        <v>248</v>
      </c>
      <c r="B210" t="s">
        <v>1057</v>
      </c>
      <c r="C210" t="s">
        <v>1058</v>
      </c>
      <c r="D210" s="3">
        <f t="shared" si="18"/>
        <v>248</v>
      </c>
      <c r="G210" s="8" t="s">
        <v>1483</v>
      </c>
      <c r="I210" t="s">
        <v>91</v>
      </c>
      <c r="J210" t="s">
        <v>91</v>
      </c>
      <c r="K210">
        <v>-1</v>
      </c>
      <c r="L210">
        <v>-1</v>
      </c>
      <c r="M210">
        <v>-1</v>
      </c>
      <c r="N210">
        <v>0</v>
      </c>
      <c r="O210" s="66" t="s">
        <v>448</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2810</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WayshrineInfo'!$K$3:$N$9999,4,FALSE),""))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87" t="s">
        <v>2678</v>
      </c>
      <c r="AY210" s="21" t="str">
        <f t="shared" si="19"/>
        <v>[248] = {wayshrines={-1,-1,-1,}, dlcId=DLC_IMPERIAL_CITY</v>
      </c>
      <c r="AZ210" s="21" t="str">
        <f t="shared" si="20"/>
        <v>, zoneIds={643}, veteran=false</v>
      </c>
      <c r="BA210" s="21" t="str">
        <f t="shared" si="21"/>
        <v>, setType=LIBSETS_SETTYPE_IMPERIALCITY</v>
      </c>
      <c r="BB210" s="21" t="str">
        <f t="shared" si="22"/>
        <v>, dropMechanic={LIBSETS_DROP_MECHANIC_TELVAR_EQUIPMENT_LOCKBOX_MERCHANT}},</v>
      </c>
      <c r="BC210" s="21" t="str">
        <f t="shared" si="23"/>
        <v xml:space="preserve"> --Thews of the Harbinger / Muskeln des Vorboten   [Imperial Sewers]</v>
      </c>
    </row>
    <row r="211" spans="1:55" x14ac:dyDescent="0.25">
      <c r="A211" s="12">
        <v>253</v>
      </c>
      <c r="B211" t="s">
        <v>1059</v>
      </c>
      <c r="C211" t="s">
        <v>1060</v>
      </c>
      <c r="D211" s="3">
        <f t="shared" si="18"/>
        <v>253</v>
      </c>
      <c r="G211" s="8" t="s">
        <v>1483</v>
      </c>
      <c r="I211" t="s">
        <v>91</v>
      </c>
      <c r="J211" t="s">
        <v>91</v>
      </c>
      <c r="K211">
        <v>-1</v>
      </c>
      <c r="L211">
        <v>-1</v>
      </c>
      <c r="M211">
        <v>-1</v>
      </c>
      <c r="N211">
        <v>0</v>
      </c>
      <c r="O211" s="66" t="s">
        <v>448</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2810</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7" t="s">
        <v>2678</v>
      </c>
      <c r="AY211" s="21" t="str">
        <f t="shared" si="19"/>
        <v>[253] = {wayshrines={-1,-1,-1,}, dlcId=DLC_IMPERIAL_CITY</v>
      </c>
      <c r="AZ211" s="21" t="str">
        <f t="shared" si="20"/>
        <v>, zoneIds={643}, veteran=false</v>
      </c>
      <c r="BA211" s="21" t="str">
        <f t="shared" si="21"/>
        <v>, setType=LIBSETS_SETTYPE_IMPERIALCITY</v>
      </c>
      <c r="BB211" s="21" t="str">
        <f t="shared" si="22"/>
        <v>, dropMechanic={LIBSETS_DROP_MECHANIC_TELVAR_EQUIPMENT_LOCKBOX_MERCHANT}},</v>
      </c>
      <c r="BC211" s="21" t="str">
        <f t="shared" si="23"/>
        <v xml:space="preserve"> --Imperial Physique / Kaiserliche Physis   [Imperial Sewers]</v>
      </c>
    </row>
    <row r="212" spans="1:55" x14ac:dyDescent="0.25">
      <c r="A212" s="5">
        <v>256</v>
      </c>
      <c r="B212" t="s">
        <v>1061</v>
      </c>
      <c r="C212" t="s">
        <v>13</v>
      </c>
      <c r="D212" s="3">
        <f t="shared" si="18"/>
        <v>256</v>
      </c>
      <c r="G212" s="8" t="s">
        <v>1484</v>
      </c>
      <c r="H212" s="100">
        <v>3</v>
      </c>
      <c r="I212" t="s">
        <v>1471</v>
      </c>
      <c r="J212" t="s">
        <v>91</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WayshrineInfo'!$K$3:$N$9999,4,FALSE),""))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87" t="s">
        <v>2678</v>
      </c>
      <c r="AY212" s="21" t="str">
        <f t="shared" si="19"/>
        <v>[256] = {wayshrines={260,260,260,}, dlcId=DLC_SHADOWS_OF_THE_HIST</v>
      </c>
      <c r="AZ212" s="21" t="str">
        <f t="shared" si="20"/>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x14ac:dyDescent="0.25">
      <c r="A213" s="5">
        <v>257</v>
      </c>
      <c r="B213" t="s">
        <v>32</v>
      </c>
      <c r="C213" t="s">
        <v>32</v>
      </c>
      <c r="D213" s="3">
        <f t="shared" si="18"/>
        <v>257</v>
      </c>
      <c r="G213" s="8" t="s">
        <v>1484</v>
      </c>
      <c r="H213" s="100">
        <v>3</v>
      </c>
      <c r="I213" t="s">
        <v>1471</v>
      </c>
      <c r="J213" t="s">
        <v>91</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87" t="s">
        <v>2678</v>
      </c>
      <c r="AY213" s="21" t="str">
        <f t="shared" si="19"/>
        <v>[257] = {wayshrines={261,261,261,}, dlcId=DLC_SHADOWS_OF_THE_HIST</v>
      </c>
      <c r="AZ213" s="21" t="str">
        <f t="shared" si="20"/>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x14ac:dyDescent="0.25">
      <c r="A214" s="12">
        <v>258</v>
      </c>
      <c r="B214" t="s">
        <v>1062</v>
      </c>
      <c r="C214" t="s">
        <v>1063</v>
      </c>
      <c r="D214" s="3">
        <f t="shared" si="18"/>
        <v>258</v>
      </c>
      <c r="G214" s="8" t="s">
        <v>1482</v>
      </c>
      <c r="I214" t="s">
        <v>91</v>
      </c>
      <c r="J214" t="s">
        <v>91</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7" t="s">
        <v>2679</v>
      </c>
      <c r="AY214" s="21" t="str">
        <f t="shared" si="19"/>
        <v>[258] = {wayshrines={260,260,260,}, dlcId=DLC_SHADOWS_OF_THE_HIST</v>
      </c>
      <c r="AZ214" s="21" t="str">
        <f t="shared" si="20"/>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x14ac:dyDescent="0.25">
      <c r="A215" s="12">
        <v>259</v>
      </c>
      <c r="B215" t="s">
        <v>1064</v>
      </c>
      <c r="C215" t="s">
        <v>2619</v>
      </c>
      <c r="D215" s="3">
        <f t="shared" si="18"/>
        <v>259</v>
      </c>
      <c r="G215" s="8" t="s">
        <v>1482</v>
      </c>
      <c r="I215" t="s">
        <v>91</v>
      </c>
      <c r="J215" t="s">
        <v>91</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7" t="s">
        <v>2678</v>
      </c>
      <c r="AY215" s="21" t="str">
        <f t="shared" si="19"/>
        <v>[259] = {wayshrines={260,260,260,}, dlcId=DLC_SHADOWS_OF_THE_HIST</v>
      </c>
      <c r="AZ215" s="21" t="str">
        <f t="shared" si="20"/>
        <v>, zoneIds={843}, veteran=false</v>
      </c>
      <c r="BA215" s="21" t="str">
        <f t="shared" si="21"/>
        <v>, setType=LIBSETS_SETTYPE_DUNGEON</v>
      </c>
      <c r="BB215" s="21" t="str">
        <f t="shared" si="22"/>
        <v>},</v>
      </c>
      <c r="BC215" s="21" t="str">
        <f t="shared" si="23"/>
        <v xml:space="preserve"> --Heem-Jas\' Retribution / Heem-Jas' Vergeltung   [Ruins of Mazzatun]</v>
      </c>
    </row>
    <row r="216" spans="1:55" x14ac:dyDescent="0.25">
      <c r="A216" s="12">
        <v>260</v>
      </c>
      <c r="B216" t="s">
        <v>1065</v>
      </c>
      <c r="C216" t="s">
        <v>1066</v>
      </c>
      <c r="D216" s="3">
        <f t="shared" si="18"/>
        <v>260</v>
      </c>
      <c r="G216" s="8" t="s">
        <v>1482</v>
      </c>
      <c r="I216" t="s">
        <v>91</v>
      </c>
      <c r="J216" t="s">
        <v>91</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7" t="s">
        <v>2678</v>
      </c>
      <c r="AY216" s="21" t="str">
        <f t="shared" si="19"/>
        <v>[260] = {wayshrines={260,260,260,}, dlcId=DLC_SHADOWS_OF_THE_HIST</v>
      </c>
      <c r="AZ216" s="21" t="str">
        <f t="shared" si="20"/>
        <v>, zoneIds={843}, veteran=false</v>
      </c>
      <c r="BA216" s="21" t="str">
        <f t="shared" si="21"/>
        <v>, setType=LIBSETS_SETTYPE_DUNGEON</v>
      </c>
      <c r="BB216" s="21" t="str">
        <f t="shared" si="22"/>
        <v>},</v>
      </c>
      <c r="BC216" s="21" t="str">
        <f t="shared" si="23"/>
        <v xml:space="preserve"> --Aspect of Mazzatun / Aspekt von Mazzatun   [Ruins of Mazzatun]</v>
      </c>
    </row>
    <row r="217" spans="1:55" x14ac:dyDescent="0.25">
      <c r="A217" s="12">
        <v>261</v>
      </c>
      <c r="B217" t="s">
        <v>1067</v>
      </c>
      <c r="C217" t="s">
        <v>1068</v>
      </c>
      <c r="D217" s="3">
        <f t="shared" si="18"/>
        <v>261</v>
      </c>
      <c r="G217" s="8" t="s">
        <v>1482</v>
      </c>
      <c r="I217" t="s">
        <v>91</v>
      </c>
      <c r="J217" t="s">
        <v>91</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87" t="s">
        <v>2678</v>
      </c>
      <c r="AY217" s="21" t="str">
        <f t="shared" si="19"/>
        <v>[261] = {wayshrines={261,261,261,}, dlcId=DLC_SHADOWS_OF_THE_HIST</v>
      </c>
      <c r="AZ217" s="21" t="str">
        <f t="shared" si="20"/>
        <v>, zoneIds={848}, veteran=false</v>
      </c>
      <c r="BA217" s="21" t="str">
        <f t="shared" si="21"/>
        <v>, setType=LIBSETS_SETTYPE_DUNGEON</v>
      </c>
      <c r="BB217" s="21" t="str">
        <f t="shared" si="22"/>
        <v>},</v>
      </c>
      <c r="BC217" s="21" t="str">
        <f t="shared" si="23"/>
        <v xml:space="preserve"> --Gossamer / Gespinst   [Cradle of Shadows]</v>
      </c>
    </row>
    <row r="218" spans="1:55" x14ac:dyDescent="0.25">
      <c r="A218" s="12">
        <v>262</v>
      </c>
      <c r="B218" t="s">
        <v>1069</v>
      </c>
      <c r="C218" t="s">
        <v>1070</v>
      </c>
      <c r="D218" s="3">
        <f t="shared" si="18"/>
        <v>262</v>
      </c>
      <c r="G218" s="8" t="s">
        <v>1482</v>
      </c>
      <c r="I218" t="s">
        <v>91</v>
      </c>
      <c r="J218" t="s">
        <v>91</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7" t="s">
        <v>2678</v>
      </c>
      <c r="AY218" s="21" t="str">
        <f t="shared" si="19"/>
        <v>[262] = {wayshrines={261,261,261,}, dlcId=DLC_SHADOWS_OF_THE_HIST</v>
      </c>
      <c r="AZ218" s="21" t="str">
        <f t="shared" si="20"/>
        <v>, zoneIds={848}, veteran=false</v>
      </c>
      <c r="BA218" s="21" t="str">
        <f t="shared" si="21"/>
        <v>, setType=LIBSETS_SETTYPE_DUNGEON</v>
      </c>
      <c r="BB218" s="21" t="str">
        <f t="shared" si="22"/>
        <v>},</v>
      </c>
      <c r="BC218" s="21" t="str">
        <f t="shared" si="23"/>
        <v xml:space="preserve"> --Widowmaker / Witwenmacher   [Cradle of Shadows]</v>
      </c>
    </row>
    <row r="219" spans="1:55" s="28" customFormat="1" x14ac:dyDescent="0.25">
      <c r="A219" s="12">
        <v>263</v>
      </c>
      <c r="B219" t="s">
        <v>1071</v>
      </c>
      <c r="C219" t="s">
        <v>1072</v>
      </c>
      <c r="D219" s="3">
        <f t="shared" si="18"/>
        <v>263</v>
      </c>
      <c r="E219"/>
      <c r="F219"/>
      <c r="G219" s="8" t="s">
        <v>1482</v>
      </c>
      <c r="H219"/>
      <c r="I219" t="s">
        <v>91</v>
      </c>
      <c r="J219" t="s">
        <v>91</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7" t="s">
        <v>2678</v>
      </c>
      <c r="AY219" s="21" t="str">
        <f t="shared" si="19"/>
        <v>[263] = {wayshrines={261,261,261,}, dlcId=DLC_SHADOWS_OF_THE_HIST</v>
      </c>
      <c r="AZ219" s="21" t="str">
        <f t="shared" si="20"/>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x14ac:dyDescent="0.25">
      <c r="A220" s="16">
        <v>264</v>
      </c>
      <c r="B220" s="14" t="s">
        <v>1073</v>
      </c>
      <c r="C220" t="s">
        <v>1074</v>
      </c>
      <c r="D220" s="25">
        <f t="shared" si="18"/>
        <v>264</v>
      </c>
      <c r="E220" s="14" t="s">
        <v>1472</v>
      </c>
      <c r="F220" s="14" t="s">
        <v>1469</v>
      </c>
      <c r="G220" s="27" t="s">
        <v>1484</v>
      </c>
      <c r="I220" s="14" t="s">
        <v>1471</v>
      </c>
      <c r="J220" s="14" t="s">
        <v>91</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87" t="s">
        <v>2678</v>
      </c>
      <c r="AY220" s="21" t="str">
        <f t="shared" si="19"/>
        <v/>
      </c>
      <c r="AZ220" s="21" t="str">
        <f t="shared" si="20"/>
        <v/>
      </c>
      <c r="BA220" s="21" t="str">
        <f t="shared" si="21"/>
        <v/>
      </c>
      <c r="BB220" s="21" t="str">
        <f t="shared" si="22"/>
        <v/>
      </c>
      <c r="BC220" s="21" t="str">
        <f t="shared" si="23"/>
        <v/>
      </c>
    </row>
    <row r="221" spans="1:55" x14ac:dyDescent="0.25">
      <c r="A221" s="5">
        <v>265</v>
      </c>
      <c r="B221" t="s">
        <v>1075</v>
      </c>
      <c r="C221" t="s">
        <v>22</v>
      </c>
      <c r="D221" s="3">
        <f t="shared" si="18"/>
        <v>265</v>
      </c>
      <c r="G221" s="8" t="s">
        <v>1484</v>
      </c>
      <c r="H221" s="100">
        <v>2</v>
      </c>
      <c r="I221" t="s">
        <v>1471</v>
      </c>
      <c r="J221" t="s">
        <v>91</v>
      </c>
      <c r="K221">
        <v>194</v>
      </c>
      <c r="L221">
        <v>194</v>
      </c>
      <c r="M221">
        <v>194</v>
      </c>
      <c r="N221">
        <v>0</v>
      </c>
      <c r="O221" s="66" t="s">
        <v>96</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87" t="s">
        <v>2678</v>
      </c>
      <c r="AY221" s="21" t="str">
        <f t="shared" si="19"/>
        <v>[265] = {wayshrines={194,194,194,}, dlcId=DLC_BASE_GAME</v>
      </c>
      <c r="AZ221" s="21" t="str">
        <f t="shared" si="20"/>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x14ac:dyDescent="0.25">
      <c r="A222" s="5">
        <v>266</v>
      </c>
      <c r="B222" t="s">
        <v>10</v>
      </c>
      <c r="C222" t="s">
        <v>2620</v>
      </c>
      <c r="D222" s="3">
        <f t="shared" si="18"/>
        <v>266</v>
      </c>
      <c r="G222" s="8" t="s">
        <v>1484</v>
      </c>
      <c r="H222" s="100">
        <v>2</v>
      </c>
      <c r="I222" t="s">
        <v>1471</v>
      </c>
      <c r="J222" t="s">
        <v>91</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WayshrineInfo'!$K$3:$N$9999,4,FALSE),""))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87" t="s">
        <v>2678</v>
      </c>
      <c r="AY222" s="21" t="str">
        <f t="shared" si="19"/>
        <v>[266] = {wayshrines={98,98,98,}, dlcId=DLC_BASE_GAME</v>
      </c>
      <c r="AZ222" s="21" t="str">
        <f t="shared" si="20"/>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x14ac:dyDescent="0.25">
      <c r="A223" s="5">
        <v>267</v>
      </c>
      <c r="B223" t="s">
        <v>1076</v>
      </c>
      <c r="C223" t="s">
        <v>27</v>
      </c>
      <c r="D223" s="3">
        <f t="shared" si="18"/>
        <v>267</v>
      </c>
      <c r="G223" s="8" t="s">
        <v>1484</v>
      </c>
      <c r="H223" s="100">
        <v>2</v>
      </c>
      <c r="I223" t="s">
        <v>1471</v>
      </c>
      <c r="J223" t="s">
        <v>91</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7" t="s">
        <v>2678</v>
      </c>
      <c r="AY223" s="21" t="str">
        <f t="shared" si="19"/>
        <v>[267] = {wayshrines={193,193,193,}, dlcId=DLC_BASE_GAME</v>
      </c>
      <c r="AZ223" s="21" t="str">
        <f t="shared" si="20"/>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x14ac:dyDescent="0.25">
      <c r="A224" s="5">
        <v>268</v>
      </c>
      <c r="B224" t="s">
        <v>1077</v>
      </c>
      <c r="C224" t="s">
        <v>21</v>
      </c>
      <c r="D224" s="3">
        <f t="shared" si="18"/>
        <v>268</v>
      </c>
      <c r="G224" s="8" t="s">
        <v>1484</v>
      </c>
      <c r="H224" s="100">
        <v>2</v>
      </c>
      <c r="I224" t="s">
        <v>1471</v>
      </c>
      <c r="J224" t="s">
        <v>91</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87" t="s">
        <v>2678</v>
      </c>
      <c r="AY224" s="21" t="str">
        <f t="shared" si="19"/>
        <v>[268] = {wayshrines={198,198,198,}, dlcId=DLC_BASE_GAME</v>
      </c>
      <c r="AZ224" s="21" t="str">
        <f t="shared" si="20"/>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x14ac:dyDescent="0.25">
      <c r="A225" s="5">
        <v>269</v>
      </c>
      <c r="B225" t="s">
        <v>1078</v>
      </c>
      <c r="C225" t="s">
        <v>2</v>
      </c>
      <c r="D225" s="3">
        <f t="shared" si="18"/>
        <v>269</v>
      </c>
      <c r="G225" s="8" t="s">
        <v>1484</v>
      </c>
      <c r="H225" s="100">
        <v>2</v>
      </c>
      <c r="I225" t="s">
        <v>1471</v>
      </c>
      <c r="J225" t="s">
        <v>91</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WayshrineInfo'!$K$3:$N$9999,4,FALSE),""))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WayshrineInfo'!$K$3:$N$9999,4,FALSE),""))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87" t="s">
        <v>2678</v>
      </c>
      <c r="AY225" s="21" t="str">
        <f t="shared" si="19"/>
        <v>[269] = {wayshrines={191,191,191,}, dlcId=DLC_BASE_GAME</v>
      </c>
      <c r="AZ225" s="21" t="str">
        <f t="shared" si="20"/>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x14ac:dyDescent="0.25">
      <c r="A226" s="5">
        <v>270</v>
      </c>
      <c r="B226" t="s">
        <v>1079</v>
      </c>
      <c r="C226" t="s">
        <v>23</v>
      </c>
      <c r="D226" s="3">
        <f t="shared" si="18"/>
        <v>270</v>
      </c>
      <c r="G226" s="8" t="s">
        <v>1484</v>
      </c>
      <c r="H226" s="100">
        <v>2</v>
      </c>
      <c r="I226" t="s">
        <v>1471</v>
      </c>
      <c r="J226" t="s">
        <v>91</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87" t="s">
        <v>2678</v>
      </c>
      <c r="AY226" s="21" t="str">
        <f t="shared" si="19"/>
        <v>[270] = {wayshrines={189,189,189,}, dlcId=DLC_BASE_GAME</v>
      </c>
      <c r="AZ226" s="21" t="str">
        <f t="shared" si="20"/>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x14ac:dyDescent="0.25">
      <c r="A227" s="5">
        <v>271</v>
      </c>
      <c r="B227" t="s">
        <v>20</v>
      </c>
      <c r="C227" t="s">
        <v>20</v>
      </c>
      <c r="D227" s="3">
        <f t="shared" si="18"/>
        <v>271</v>
      </c>
      <c r="G227" s="8" t="s">
        <v>1484</v>
      </c>
      <c r="H227" s="100">
        <v>1</v>
      </c>
      <c r="I227" t="s">
        <v>1471</v>
      </c>
      <c r="J227" t="s">
        <v>91</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87" t="s">
        <v>2678</v>
      </c>
      <c r="AY227" s="21" t="str">
        <f t="shared" si="19"/>
        <v>[271] = {wayshrines={192,192,192,}, dlcId=DLC_BASE_GAME</v>
      </c>
      <c r="AZ227" s="21" t="str">
        <f t="shared" si="20"/>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x14ac:dyDescent="0.25">
      <c r="A228" s="5">
        <v>272</v>
      </c>
      <c r="B228" t="s">
        <v>1080</v>
      </c>
      <c r="C228" t="s">
        <v>9</v>
      </c>
      <c r="D228" s="3">
        <f t="shared" si="18"/>
        <v>272</v>
      </c>
      <c r="G228" s="8" t="s">
        <v>1484</v>
      </c>
      <c r="H228" s="100">
        <v>1</v>
      </c>
      <c r="I228" t="s">
        <v>1471</v>
      </c>
      <c r="J228" t="s">
        <v>91</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87" t="s">
        <v>2678</v>
      </c>
      <c r="AY228" s="21" t="str">
        <f t="shared" si="19"/>
        <v>[272] = {wayshrines={197,197,197,}, dlcId=DLC_BASE_GAME</v>
      </c>
      <c r="AZ228" s="21" t="str">
        <f t="shared" si="20"/>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x14ac:dyDescent="0.25">
      <c r="A229" s="5">
        <v>273</v>
      </c>
      <c r="B229" t="s">
        <v>8</v>
      </c>
      <c r="C229" t="s">
        <v>8</v>
      </c>
      <c r="D229" s="3">
        <f t="shared" si="18"/>
        <v>273</v>
      </c>
      <c r="G229" s="8" t="s">
        <v>1484</v>
      </c>
      <c r="H229" s="100">
        <v>1</v>
      </c>
      <c r="I229" t="s">
        <v>1471</v>
      </c>
      <c r="J229" t="s">
        <v>91</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2822</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WayshrineInfo'!$K$3:$N$9999,4,FALSE),""))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87" t="s">
        <v>2678</v>
      </c>
      <c r="AY229" s="21" t="str">
        <f t="shared" si="19"/>
        <v>[273] = {wayshrines={190,190,190,}, dlcId=DLC_BASE_GAME</v>
      </c>
      <c r="AZ229" s="21" t="str">
        <f t="shared" si="20"/>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x14ac:dyDescent="0.25">
      <c r="A230" s="5">
        <v>274</v>
      </c>
      <c r="B230" t="s">
        <v>1081</v>
      </c>
      <c r="C230" t="s">
        <v>7</v>
      </c>
      <c r="D230" s="3">
        <f t="shared" si="18"/>
        <v>274</v>
      </c>
      <c r="G230" s="8" t="s">
        <v>1484</v>
      </c>
      <c r="H230" s="100">
        <v>1</v>
      </c>
      <c r="I230" t="s">
        <v>1471</v>
      </c>
      <c r="J230" t="s">
        <v>91</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7" t="s">
        <v>2678</v>
      </c>
      <c r="AY230" s="21" t="str">
        <f t="shared" si="19"/>
        <v>[274] = {wayshrines={195,195,195,}, dlcId=DLC_BASE_GAME</v>
      </c>
      <c r="AZ230" s="21" t="str">
        <f t="shared" si="20"/>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x14ac:dyDescent="0.25">
      <c r="A231" s="5">
        <v>275</v>
      </c>
      <c r="B231" t="s">
        <v>1082</v>
      </c>
      <c r="C231" t="s">
        <v>26</v>
      </c>
      <c r="D231" s="3">
        <f t="shared" si="18"/>
        <v>275</v>
      </c>
      <c r="G231" s="8" t="s">
        <v>1484</v>
      </c>
      <c r="H231" s="100">
        <v>1</v>
      </c>
      <c r="I231" t="s">
        <v>1471</v>
      </c>
      <c r="J231" t="s">
        <v>91</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87" t="s">
        <v>2678</v>
      </c>
      <c r="AY231" s="21" t="str">
        <f t="shared" si="19"/>
        <v>[275] = {wayshrines={188,188,188,}, dlcId=DLC_BASE_GAME</v>
      </c>
      <c r="AZ231" s="21" t="str">
        <f t="shared" si="20"/>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x14ac:dyDescent="0.25">
      <c r="A232" s="5">
        <v>276</v>
      </c>
      <c r="B232" t="s">
        <v>1083</v>
      </c>
      <c r="C232" t="s">
        <v>29</v>
      </c>
      <c r="D232" s="3">
        <f t="shared" si="18"/>
        <v>276</v>
      </c>
      <c r="G232" s="8" t="s">
        <v>1484</v>
      </c>
      <c r="H232" s="100">
        <v>1</v>
      </c>
      <c r="I232" t="s">
        <v>1471</v>
      </c>
      <c r="J232" t="s">
        <v>91</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WayshrineInfo'!$K$3:$N$9999,4,FALSE),""))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WayshrineInfo'!$K$3:$N$9999,4,FALSE),""))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87" t="s">
        <v>2678</v>
      </c>
      <c r="AY232" s="21" t="str">
        <f t="shared" si="19"/>
        <v>[276] = {wayshrines={196,196,196,}, dlcId=DLC_BASE_GAME</v>
      </c>
      <c r="AZ232" s="21" t="str">
        <f t="shared" si="20"/>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x14ac:dyDescent="0.25">
      <c r="A233" s="5">
        <v>277</v>
      </c>
      <c r="B233" t="s">
        <v>1084</v>
      </c>
      <c r="C233" t="s">
        <v>17</v>
      </c>
      <c r="D233" s="3">
        <f t="shared" si="18"/>
        <v>277</v>
      </c>
      <c r="G233" s="8" t="s">
        <v>1484</v>
      </c>
      <c r="H233" s="100">
        <v>1</v>
      </c>
      <c r="I233" t="s">
        <v>1471</v>
      </c>
      <c r="J233" t="s">
        <v>91</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87" t="s">
        <v>2678</v>
      </c>
      <c r="AY233" s="21" t="str">
        <f t="shared" si="19"/>
        <v>[277] = {wayshrines={186,186,186,}, dlcId=DLC_BASE_GAME</v>
      </c>
      <c r="AZ233" s="21" t="str">
        <f t="shared" si="20"/>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x14ac:dyDescent="0.25">
      <c r="A234" s="5">
        <v>278</v>
      </c>
      <c r="B234" t="s">
        <v>1085</v>
      </c>
      <c r="C234" t="s">
        <v>1086</v>
      </c>
      <c r="D234" s="3">
        <f t="shared" si="18"/>
        <v>278</v>
      </c>
      <c r="G234" s="8" t="s">
        <v>1484</v>
      </c>
      <c r="H234" s="100">
        <v>1</v>
      </c>
      <c r="I234" t="s">
        <v>1471</v>
      </c>
      <c r="J234" t="s">
        <v>91</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WayshrineInfo'!$K$3:$N$9999,4,FALSE),""))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WayshrineInfo'!$K$3:$N$9999,4,FALSE),""))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87" t="s">
        <v>2678</v>
      </c>
      <c r="AY234" s="21" t="str">
        <f t="shared" si="19"/>
        <v>[278] = {wayshrines={187,187,187,}, dlcId=DLC_BASE_GAME</v>
      </c>
      <c r="AZ234" s="21" t="str">
        <f t="shared" si="20"/>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x14ac:dyDescent="0.25">
      <c r="A235" s="5">
        <v>279</v>
      </c>
      <c r="B235" t="s">
        <v>19</v>
      </c>
      <c r="C235" t="s">
        <v>19</v>
      </c>
      <c r="D235" s="3">
        <f t="shared" si="18"/>
        <v>279</v>
      </c>
      <c r="G235" s="8" t="s">
        <v>1484</v>
      </c>
      <c r="H235" s="100">
        <v>1</v>
      </c>
      <c r="I235" t="s">
        <v>1471</v>
      </c>
      <c r="J235" t="s">
        <v>91</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87" t="s">
        <v>2678</v>
      </c>
      <c r="AY235" s="21" t="str">
        <f t="shared" si="19"/>
        <v>[279] = {wayshrines={185,185,185,}, dlcId=DLC_BASE_GAME</v>
      </c>
      <c r="AZ235" s="21" t="str">
        <f t="shared" si="20"/>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x14ac:dyDescent="0.25">
      <c r="A236" s="5">
        <v>280</v>
      </c>
      <c r="B236" t="s">
        <v>6</v>
      </c>
      <c r="C236" t="s">
        <v>6</v>
      </c>
      <c r="D236" s="3">
        <f t="shared" si="18"/>
        <v>280</v>
      </c>
      <c r="G236" s="8" t="s">
        <v>1484</v>
      </c>
      <c r="H236" s="100">
        <v>1</v>
      </c>
      <c r="I236" t="s">
        <v>1471</v>
      </c>
      <c r="J236" t="s">
        <v>91</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WayshrineInfo'!$K$3:$N$9999,4,FALSE),""))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87" t="s">
        <v>2678</v>
      </c>
      <c r="AY236" s="21" t="str">
        <f t="shared" si="19"/>
        <v>[280] = {wayshrines={184,184,184,}, dlcId=DLC_BASE_GAME</v>
      </c>
      <c r="AZ236" s="21" t="str">
        <f t="shared" si="20"/>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x14ac:dyDescent="0.25">
      <c r="A237" s="12">
        <v>281</v>
      </c>
      <c r="B237" t="s">
        <v>1087</v>
      </c>
      <c r="C237" t="s">
        <v>1088</v>
      </c>
      <c r="D237" s="3">
        <f t="shared" si="18"/>
        <v>281</v>
      </c>
      <c r="G237" s="8" t="s">
        <v>1485</v>
      </c>
      <c r="I237" t="s">
        <v>91</v>
      </c>
      <c r="J237" t="s">
        <v>91</v>
      </c>
      <c r="K237">
        <v>-1</v>
      </c>
      <c r="L237">
        <v>-1</v>
      </c>
      <c r="M237">
        <v>-1</v>
      </c>
      <c r="N237">
        <v>0</v>
      </c>
      <c r="O237" s="66" t="s">
        <v>385</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61"/>
      <c r="AV237" s="40" t="str">
        <f>IF(AU237&lt;&gt;"",IF(AU237&lt;&gt;"LIBSETS_DROP_MECHANIC_MONSTER_NAME",VLOOKUP(AU237,'LibSets constants'!$I$4:$L$1003,3,FALSE),""),"")</f>
        <v/>
      </c>
      <c r="AW237" s="40" t="str">
        <f>IF(AU237&lt;&gt;"",IF(AU237&lt;&gt;"LIBSETS_DROP_MECHANIC_MONSTER_NAME",VLOOKUP(AU237,'LibSets constants'!$I$4:$L$1003,4,FALSE),""),"")</f>
        <v/>
      </c>
      <c r="AX237" s="87" t="s">
        <v>2679</v>
      </c>
      <c r="AY237" s="21" t="str">
        <f t="shared" si="19"/>
        <v>[281] = {wayshrines={-1,-1,-1,}, dlcId=DLC_BASE_GAME</v>
      </c>
      <c r="AZ237" s="21" t="str">
        <f t="shared" si="20"/>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x14ac:dyDescent="0.25">
      <c r="A238" s="12">
        <v>282</v>
      </c>
      <c r="B238" t="s">
        <v>1089</v>
      </c>
      <c r="C238" t="s">
        <v>1090</v>
      </c>
      <c r="D238" s="3">
        <f t="shared" si="18"/>
        <v>282</v>
      </c>
      <c r="G238" s="8" t="s">
        <v>1485</v>
      </c>
      <c r="I238" t="s">
        <v>91</v>
      </c>
      <c r="J238" t="s">
        <v>91</v>
      </c>
      <c r="K238">
        <v>-1</v>
      </c>
      <c r="L238">
        <v>-1</v>
      </c>
      <c r="M238">
        <v>-1</v>
      </c>
      <c r="N238">
        <v>0</v>
      </c>
      <c r="O238" s="66" t="s">
        <v>105</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WayshrineInfo'!$K$3:$N$9999,4,FALSE),""))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7" t="s">
        <v>2678</v>
      </c>
      <c r="AY238" s="21" t="str">
        <f t="shared" si="19"/>
        <v>[282] = {wayshrines={-1,-1,-1,}, dlcId=DLC_BASE_GAME</v>
      </c>
      <c r="AZ238" s="21" t="str">
        <f t="shared" si="20"/>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x14ac:dyDescent="0.25">
      <c r="A239" s="12">
        <v>283</v>
      </c>
      <c r="B239" t="s">
        <v>1091</v>
      </c>
      <c r="C239" t="s">
        <v>1092</v>
      </c>
      <c r="D239" s="3">
        <f t="shared" si="18"/>
        <v>283</v>
      </c>
      <c r="G239" s="8" t="s">
        <v>1485</v>
      </c>
      <c r="I239" t="s">
        <v>91</v>
      </c>
      <c r="J239" t="s">
        <v>91</v>
      </c>
      <c r="K239">
        <v>-1</v>
      </c>
      <c r="L239">
        <v>-1</v>
      </c>
      <c r="M239">
        <v>-1</v>
      </c>
      <c r="N239">
        <v>0</v>
      </c>
      <c r="O239" s="66" t="s">
        <v>112</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7" t="s">
        <v>2679</v>
      </c>
      <c r="AY239" s="21" t="str">
        <f t="shared" si="19"/>
        <v>[283] = {wayshrines={-1,-1,-1,}, dlcId=DLC_BASE_GAME</v>
      </c>
      <c r="AZ239" s="21" t="str">
        <f t="shared" si="20"/>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x14ac:dyDescent="0.25">
      <c r="A240" s="12">
        <v>284</v>
      </c>
      <c r="B240" t="s">
        <v>1093</v>
      </c>
      <c r="C240" t="s">
        <v>1094</v>
      </c>
      <c r="D240" s="3">
        <f t="shared" si="18"/>
        <v>284</v>
      </c>
      <c r="G240" s="8" t="s">
        <v>1485</v>
      </c>
      <c r="I240" t="s">
        <v>91</v>
      </c>
      <c r="J240" t="s">
        <v>91</v>
      </c>
      <c r="K240">
        <v>-1</v>
      </c>
      <c r="L240">
        <v>-1</v>
      </c>
      <c r="M240">
        <v>-1</v>
      </c>
      <c r="N240">
        <v>0</v>
      </c>
      <c r="O240" s="66" t="s">
        <v>112</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1"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87" t="s">
        <v>2678</v>
      </c>
      <c r="AY240" s="21" t="str">
        <f t="shared" si="19"/>
        <v>[284] = {wayshrines={-1,-1,-1,}, dlcId=DLC_BASE_GAME</v>
      </c>
      <c r="AZ240" s="21" t="str">
        <f t="shared" si="20"/>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x14ac:dyDescent="0.25">
      <c r="A241" s="12">
        <v>285</v>
      </c>
      <c r="B241" t="s">
        <v>1095</v>
      </c>
      <c r="C241" t="s">
        <v>1096</v>
      </c>
      <c r="D241" s="3">
        <f t="shared" si="18"/>
        <v>285</v>
      </c>
      <c r="G241" s="8" t="s">
        <v>1485</v>
      </c>
      <c r="I241" t="s">
        <v>91</v>
      </c>
      <c r="J241" t="s">
        <v>91</v>
      </c>
      <c r="K241">
        <v>-1</v>
      </c>
      <c r="L241">
        <v>-1</v>
      </c>
      <c r="M241">
        <v>-1</v>
      </c>
      <c r="N241">
        <v>0</v>
      </c>
      <c r="O241" s="66" t="s">
        <v>109</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1"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87" t="s">
        <v>2678</v>
      </c>
      <c r="AY241" s="21" t="str">
        <f t="shared" si="19"/>
        <v>[285] = {wayshrines={-1,-1,-1,}, dlcId=DLC_BASE_GAME</v>
      </c>
      <c r="AZ241" s="21" t="str">
        <f t="shared" si="20"/>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x14ac:dyDescent="0.25">
      <c r="A242" s="12">
        <v>286</v>
      </c>
      <c r="B242" t="s">
        <v>1097</v>
      </c>
      <c r="C242" t="s">
        <v>2556</v>
      </c>
      <c r="D242" s="3">
        <f t="shared" si="18"/>
        <v>286</v>
      </c>
      <c r="G242" s="8" t="s">
        <v>1485</v>
      </c>
      <c r="I242" t="s">
        <v>91</v>
      </c>
      <c r="J242" t="s">
        <v>91</v>
      </c>
      <c r="K242">
        <v>-1</v>
      </c>
      <c r="L242">
        <v>-1</v>
      </c>
      <c r="M242">
        <v>-1</v>
      </c>
      <c r="N242">
        <v>0</v>
      </c>
      <c r="O242" s="66" t="s">
        <v>109</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1"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87" t="s">
        <v>2679</v>
      </c>
      <c r="AY242" s="21" t="str">
        <f t="shared" si="19"/>
        <v>[286] = {wayshrines={-1,-1,-1,}, dlcId=DLC_BASE_GAME</v>
      </c>
      <c r="AZ242" s="21" t="str">
        <f t="shared" si="20"/>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x14ac:dyDescent="0.25">
      <c r="A243" s="12">
        <v>287</v>
      </c>
      <c r="B243" t="s">
        <v>1098</v>
      </c>
      <c r="C243" t="s">
        <v>1099</v>
      </c>
      <c r="D243" s="3">
        <f t="shared" si="18"/>
        <v>287</v>
      </c>
      <c r="G243" s="8" t="s">
        <v>1485</v>
      </c>
      <c r="I243" t="s">
        <v>91</v>
      </c>
      <c r="J243" t="s">
        <v>91</v>
      </c>
      <c r="K243">
        <v>-1</v>
      </c>
      <c r="L243">
        <v>-1</v>
      </c>
      <c r="M243">
        <v>-1</v>
      </c>
      <c r="N243">
        <v>0</v>
      </c>
      <c r="O243" s="66" t="s">
        <v>266</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7" t="s">
        <v>2678</v>
      </c>
      <c r="AY243" s="21" t="str">
        <f t="shared" si="19"/>
        <v>[287] = {wayshrines={-1,-1,-1,}, dlcId=DLC_BASE_GAME</v>
      </c>
      <c r="AZ243" s="21" t="str">
        <f t="shared" si="20"/>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x14ac:dyDescent="0.25">
      <c r="A244" s="12">
        <v>288</v>
      </c>
      <c r="B244" t="s">
        <v>1100</v>
      </c>
      <c r="C244" t="s">
        <v>2621</v>
      </c>
      <c r="D244" s="3">
        <f t="shared" si="18"/>
        <v>288</v>
      </c>
      <c r="E244" s="42"/>
      <c r="F244"/>
      <c r="G244" s="8" t="s">
        <v>1485</v>
      </c>
      <c r="H244"/>
      <c r="I244" t="s">
        <v>91</v>
      </c>
      <c r="J244" t="s">
        <v>91</v>
      </c>
      <c r="K244">
        <v>-1</v>
      </c>
      <c r="L244">
        <v>-1</v>
      </c>
      <c r="M244">
        <v>-1</v>
      </c>
      <c r="N244">
        <v>0</v>
      </c>
      <c r="O244" s="66" t="s">
        <v>113</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3" t="str">
        <f>IF(AU244&lt;&gt;"",IF(AU244&lt;&gt;"LIBSETS_DROP_MECHANIC_MONSTER_NAME",VLOOKUP(AU244,'LibSets constants'!$I$4:$L$1003,4,FALSE),""),"")</f>
        <v/>
      </c>
      <c r="AX244" s="87" t="s">
        <v>2679</v>
      </c>
      <c r="AY244" s="21" t="str">
        <f t="shared" si="19"/>
        <v>[288] = {wayshrines={-1,-1,-1,}, dlcId=DLC_BASE_GAME</v>
      </c>
      <c r="AZ244" s="21" t="str">
        <f t="shared" si="20"/>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x14ac:dyDescent="0.25">
      <c r="A245" s="12">
        <v>289</v>
      </c>
      <c r="B245" t="s">
        <v>1101</v>
      </c>
      <c r="C245" t="s">
        <v>2555</v>
      </c>
      <c r="D245" s="3">
        <f t="shared" si="18"/>
        <v>289</v>
      </c>
      <c r="G245" s="8" t="s">
        <v>1485</v>
      </c>
      <c r="I245" t="s">
        <v>91</v>
      </c>
      <c r="J245" t="s">
        <v>91</v>
      </c>
      <c r="K245">
        <v>-1</v>
      </c>
      <c r="L245">
        <v>-1</v>
      </c>
      <c r="M245">
        <v>-1</v>
      </c>
      <c r="N245">
        <v>0</v>
      </c>
      <c r="O245" s="66" t="s">
        <v>108</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7" t="s">
        <v>2679</v>
      </c>
      <c r="AY245" s="21" t="str">
        <f t="shared" si="19"/>
        <v>[289] = {wayshrines={-1,-1,-1,}, dlcId=DLC_BASE_GAME</v>
      </c>
      <c r="AZ245" s="21" t="str">
        <f t="shared" si="20"/>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x14ac:dyDescent="0.25">
      <c r="A246" s="12">
        <v>290</v>
      </c>
      <c r="B246" t="s">
        <v>1102</v>
      </c>
      <c r="C246" t="s">
        <v>1103</v>
      </c>
      <c r="D246" s="3">
        <f t="shared" si="18"/>
        <v>290</v>
      </c>
      <c r="G246" s="8" t="s">
        <v>1485</v>
      </c>
      <c r="I246" t="s">
        <v>91</v>
      </c>
      <c r="J246" t="s">
        <v>91</v>
      </c>
      <c r="K246">
        <v>-1</v>
      </c>
      <c r="L246">
        <v>-1</v>
      </c>
      <c r="M246">
        <v>-1</v>
      </c>
      <c r="N246">
        <v>0</v>
      </c>
      <c r="O246" s="66" t="s">
        <v>265</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WayshrineInfo'!$K$3:$N$9999,4,FALSE),""))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WayshrineInfo'!$K$3:$N$9999,4,FALSE),""))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7" t="s">
        <v>2678</v>
      </c>
      <c r="AY246" s="21" t="str">
        <f t="shared" si="19"/>
        <v>[290] = {wayshrines={-1,-1,-1,}, dlcId=DLC_BASE_GAME</v>
      </c>
      <c r="AZ246" s="21" t="str">
        <f t="shared" si="20"/>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x14ac:dyDescent="0.25">
      <c r="A247" s="12">
        <v>291</v>
      </c>
      <c r="B247" t="s">
        <v>1104</v>
      </c>
      <c r="C247" t="s">
        <v>1105</v>
      </c>
      <c r="D247" s="3">
        <f t="shared" si="18"/>
        <v>291</v>
      </c>
      <c r="G247" s="8" t="s">
        <v>1485</v>
      </c>
      <c r="I247" t="s">
        <v>91</v>
      </c>
      <c r="J247" t="s">
        <v>91</v>
      </c>
      <c r="K247">
        <v>-1</v>
      </c>
      <c r="L247">
        <v>-1</v>
      </c>
      <c r="M247">
        <v>-1</v>
      </c>
      <c r="N247">
        <v>0</v>
      </c>
      <c r="O247" s="66" t="s">
        <v>106</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7" t="s">
        <v>2678</v>
      </c>
      <c r="AY247" s="21" t="str">
        <f t="shared" si="19"/>
        <v>[291] = {wayshrines={-1,-1,-1,}, dlcId=DLC_BASE_GAME</v>
      </c>
      <c r="AZ247" s="21" t="str">
        <f t="shared" si="20"/>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x14ac:dyDescent="0.25">
      <c r="A248" s="12">
        <v>292</v>
      </c>
      <c r="B248" t="s">
        <v>1106</v>
      </c>
      <c r="C248" t="s">
        <v>2622</v>
      </c>
      <c r="D248" s="3">
        <f t="shared" si="18"/>
        <v>292</v>
      </c>
      <c r="G248" s="8" t="s">
        <v>1485</v>
      </c>
      <c r="I248" t="s">
        <v>91</v>
      </c>
      <c r="J248" t="s">
        <v>91</v>
      </c>
      <c r="K248">
        <v>-1</v>
      </c>
      <c r="L248">
        <v>-1</v>
      </c>
      <c r="M248">
        <v>-1</v>
      </c>
      <c r="N248">
        <v>0</v>
      </c>
      <c r="O248" s="66" t="s">
        <v>107</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7" t="s">
        <v>2678</v>
      </c>
      <c r="AY248" s="21" t="str">
        <f t="shared" si="19"/>
        <v>[292] = {wayshrines={-1,-1,-1,}, dlcId=DLC_BASE_GAME</v>
      </c>
      <c r="AZ248" s="21" t="str">
        <f t="shared" si="20"/>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x14ac:dyDescent="0.25">
      <c r="A249" s="12">
        <v>293</v>
      </c>
      <c r="B249" t="s">
        <v>1107</v>
      </c>
      <c r="C249" t="s">
        <v>1108</v>
      </c>
      <c r="D249" s="3">
        <f t="shared" si="18"/>
        <v>293</v>
      </c>
      <c r="G249" s="8" t="s">
        <v>1485</v>
      </c>
      <c r="I249" t="s">
        <v>91</v>
      </c>
      <c r="J249" t="s">
        <v>91</v>
      </c>
      <c r="K249">
        <v>-1</v>
      </c>
      <c r="L249">
        <v>-1</v>
      </c>
      <c r="M249">
        <v>-1</v>
      </c>
      <c r="N249">
        <v>0</v>
      </c>
      <c r="O249" s="66" t="s">
        <v>107</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WayshrineInfo'!$K$3:$N$9999,4,FALSE),""))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7" t="s">
        <v>2679</v>
      </c>
      <c r="AY249" s="21" t="str">
        <f t="shared" si="19"/>
        <v>[293] = {wayshrines={-1,-1,-1,}, dlcId=DLC_BASE_GAME</v>
      </c>
      <c r="AZ249" s="21" t="str">
        <f t="shared" si="20"/>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x14ac:dyDescent="0.25">
      <c r="A250" s="12">
        <v>294</v>
      </c>
      <c r="B250" t="s">
        <v>1109</v>
      </c>
      <c r="C250" t="s">
        <v>2623</v>
      </c>
      <c r="D250" s="3">
        <f t="shared" si="18"/>
        <v>294</v>
      </c>
      <c r="G250" s="8" t="s">
        <v>1485</v>
      </c>
      <c r="I250" t="s">
        <v>91</v>
      </c>
      <c r="J250" t="s">
        <v>91</v>
      </c>
      <c r="K250">
        <v>-1</v>
      </c>
      <c r="L250">
        <v>-1</v>
      </c>
      <c r="M250">
        <v>-1</v>
      </c>
      <c r="N250">
        <v>0</v>
      </c>
      <c r="O250" s="66" t="s">
        <v>111</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97"/>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7" t="s">
        <v>2679</v>
      </c>
      <c r="AY250" s="21" t="str">
        <f t="shared" si="19"/>
        <v>[294] = {wayshrines={-1,-1,-1,}, dlcId=DLC_BASE_GAME</v>
      </c>
      <c r="AZ250" s="21" t="str">
        <f t="shared" si="20"/>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x14ac:dyDescent="0.25">
      <c r="A251" s="12">
        <v>295</v>
      </c>
      <c r="B251" t="s">
        <v>1110</v>
      </c>
      <c r="C251" t="s">
        <v>1111</v>
      </c>
      <c r="D251" s="3">
        <f t="shared" si="18"/>
        <v>295</v>
      </c>
      <c r="G251" s="8" t="s">
        <v>1482</v>
      </c>
      <c r="I251" t="s">
        <v>91</v>
      </c>
      <c r="J251" t="s">
        <v>91</v>
      </c>
      <c r="K251">
        <v>194</v>
      </c>
      <c r="L251">
        <v>194</v>
      </c>
      <c r="M251">
        <v>194</v>
      </c>
      <c r="N251">
        <v>0</v>
      </c>
      <c r="O251" s="66" t="s">
        <v>96</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WayshrineInfo'!$K$3:$N$9999,4,FALSE),""))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7" t="s">
        <v>2678</v>
      </c>
      <c r="AY251" s="21" t="str">
        <f t="shared" si="19"/>
        <v>[295] = {wayshrines={194,194,194,}, dlcId=DLC_BASE_GAME</v>
      </c>
      <c r="AZ251" s="21" t="str">
        <f t="shared" si="20"/>
        <v>, zoneIds={380,935}, veteran=false</v>
      </c>
      <c r="BA251" s="21" t="str">
        <f t="shared" si="21"/>
        <v>, setType=LIBSETS_SETTYPE_DUNGEON</v>
      </c>
      <c r="BB251" s="21" t="str">
        <f t="shared" si="22"/>
        <v>},</v>
      </c>
      <c r="BC251" s="21" t="str">
        <f t="shared" si="23"/>
        <v xml:space="preserve"> --Jailbreaker / Ausbrecher   [The Banished Cells I]</v>
      </c>
    </row>
    <row r="252" spans="1:55" x14ac:dyDescent="0.25">
      <c r="A252" s="12">
        <v>296</v>
      </c>
      <c r="B252" t="s">
        <v>1112</v>
      </c>
      <c r="C252" t="s">
        <v>1113</v>
      </c>
      <c r="D252" s="3">
        <f t="shared" si="18"/>
        <v>296</v>
      </c>
      <c r="G252" s="8" t="s">
        <v>1482</v>
      </c>
      <c r="I252" t="s">
        <v>91</v>
      </c>
      <c r="J252" t="s">
        <v>91</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WayshrineInfo'!$K$3:$N$9999,4,FALSE),""))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7" t="s">
        <v>2678</v>
      </c>
      <c r="AY252" s="21" t="str">
        <f t="shared" si="19"/>
        <v>[296] = {wayshrines={193,193,193,}, dlcId=DLC_BASE_GAME</v>
      </c>
      <c r="AZ252" s="21" t="str">
        <f t="shared" si="20"/>
        <v>, zoneIds={144,936}, veteran=false</v>
      </c>
      <c r="BA252" s="21" t="str">
        <f t="shared" si="21"/>
        <v>, setType=LIBSETS_SETTYPE_DUNGEON</v>
      </c>
      <c r="BB252" s="21" t="str">
        <f t="shared" si="22"/>
        <v>},</v>
      </c>
      <c r="BC252" s="21" t="str">
        <f t="shared" si="23"/>
        <v xml:space="preserve"> --Spelunker / Höhlenforscher   [Spindleclutch I]</v>
      </c>
    </row>
    <row r="253" spans="1:55" x14ac:dyDescent="0.25">
      <c r="A253" s="12">
        <v>297</v>
      </c>
      <c r="B253" t="s">
        <v>1114</v>
      </c>
      <c r="C253" t="s">
        <v>1115</v>
      </c>
      <c r="D253" s="3">
        <f t="shared" si="18"/>
        <v>297</v>
      </c>
      <c r="G253" s="8" t="s">
        <v>1482</v>
      </c>
      <c r="I253" t="s">
        <v>91</v>
      </c>
      <c r="J253" t="s">
        <v>91</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WayshrineInfo'!$K$3:$N$9999,4,FALSE),""))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7" t="s">
        <v>2679</v>
      </c>
      <c r="AY253" s="21" t="str">
        <f t="shared" si="19"/>
        <v>[297] = {wayshrines={98,98,98,}, dlcId=DLC_BASE_GAME</v>
      </c>
      <c r="AZ253" s="21" t="str">
        <f t="shared" si="20"/>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x14ac:dyDescent="0.25">
      <c r="A254" s="12">
        <v>298</v>
      </c>
      <c r="B254" t="s">
        <v>1116</v>
      </c>
      <c r="C254" t="s">
        <v>1117</v>
      </c>
      <c r="D254" s="3">
        <f t="shared" si="18"/>
        <v>298</v>
      </c>
      <c r="G254" s="8" t="s">
        <v>1482</v>
      </c>
      <c r="I254" t="s">
        <v>91</v>
      </c>
      <c r="J254" t="s">
        <v>91</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WayshrineInfo'!$K$3:$N$9999,4,FALSE),""))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WayshrineInfo'!$K$3:$N$9999,4,FALSE),""))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7" t="s">
        <v>2679</v>
      </c>
      <c r="AY254" s="21" t="str">
        <f t="shared" si="19"/>
        <v>[298] = {wayshrines={191,191,191,}, dlcId=DLC_BASE_GAME</v>
      </c>
      <c r="AZ254" s="21" t="str">
        <f t="shared" si="20"/>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x14ac:dyDescent="0.25">
      <c r="A255" s="12">
        <v>299</v>
      </c>
      <c r="B255" t="s">
        <v>1118</v>
      </c>
      <c r="C255" t="s">
        <v>1119</v>
      </c>
      <c r="D255" s="3">
        <f t="shared" si="18"/>
        <v>299</v>
      </c>
      <c r="G255" s="8" t="s">
        <v>1482</v>
      </c>
      <c r="I255" t="s">
        <v>91</v>
      </c>
      <c r="J255" t="s">
        <v>91</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WayshrineInfo'!$K$3:$N$9999,4,FALSE),""))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7" t="s">
        <v>2678</v>
      </c>
      <c r="AY255" s="21" t="str">
        <f t="shared" si="19"/>
        <v>[299] = {wayshrines={189,189,189,}, dlcId=DLC_BASE_GAME</v>
      </c>
      <c r="AZ255" s="21" t="str">
        <f t="shared" si="20"/>
        <v>, zoneIds={146,933}, veteran=false</v>
      </c>
      <c r="BA255" s="21" t="str">
        <f t="shared" si="21"/>
        <v>, setType=LIBSETS_SETTYPE_DUNGEON</v>
      </c>
      <c r="BB255" s="21" t="str">
        <f t="shared" si="22"/>
        <v>},</v>
      </c>
      <c r="BC255" s="21" t="str">
        <f t="shared" si="23"/>
        <v xml:space="preserve"> --Toothrow / Zahnreihe   [Wayrest Sewers I]</v>
      </c>
    </row>
    <row r="256" spans="1:55" x14ac:dyDescent="0.25">
      <c r="A256" s="12">
        <v>300</v>
      </c>
      <c r="B256" t="s">
        <v>1120</v>
      </c>
      <c r="C256" t="s">
        <v>2624</v>
      </c>
      <c r="D256" s="3">
        <f t="shared" si="18"/>
        <v>300</v>
      </c>
      <c r="G256" s="8" t="s">
        <v>1482</v>
      </c>
      <c r="I256" t="s">
        <v>91</v>
      </c>
      <c r="J256" t="s">
        <v>91</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WayshrineInfo'!$K$3:$N$9999,4,FALSE),""))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7" t="s">
        <v>2679</v>
      </c>
      <c r="AY256" s="21" t="str">
        <f t="shared" si="19"/>
        <v>[300] = {wayshrines={198,198,198,}, dlcId=DLC_BASE_GAME</v>
      </c>
      <c r="AZ256" s="21" t="str">
        <f t="shared" si="20"/>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x14ac:dyDescent="0.25">
      <c r="A257" s="12">
        <v>301</v>
      </c>
      <c r="B257" t="s">
        <v>1121</v>
      </c>
      <c r="C257" t="s">
        <v>1122</v>
      </c>
      <c r="D257" s="3">
        <f t="shared" si="18"/>
        <v>301</v>
      </c>
      <c r="G257" s="8" t="s">
        <v>1482</v>
      </c>
      <c r="I257" t="s">
        <v>91</v>
      </c>
      <c r="J257" t="s">
        <v>91</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WayshrineInfo'!$K$3:$N$9999,4,FALSE),""))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WayshrineInfo'!$K$3:$N$9999,4,FALSE),""))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7" t="s">
        <v>2679</v>
      </c>
      <c r="AY257" s="21" t="str">
        <f t="shared" si="19"/>
        <v>[301] = {wayshrines={198,198,198,}, dlcId=DLC_BASE_GAME</v>
      </c>
      <c r="AZ257" s="21" t="str">
        <f t="shared" si="20"/>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x14ac:dyDescent="0.25">
      <c r="A258" s="12">
        <v>302</v>
      </c>
      <c r="B258" t="s">
        <v>1123</v>
      </c>
      <c r="C258" t="s">
        <v>1123</v>
      </c>
      <c r="D258" s="3">
        <f t="shared" si="18"/>
        <v>302</v>
      </c>
      <c r="G258" s="8" t="s">
        <v>1482</v>
      </c>
      <c r="I258" t="s">
        <v>91</v>
      </c>
      <c r="J258" t="s">
        <v>91</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WayshrineInfo'!$K$3:$N$9999,4,FALSE),""))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7" t="s">
        <v>2679</v>
      </c>
      <c r="AY258" s="21" t="str">
        <f t="shared" si="19"/>
        <v>[302] = {wayshrines={190,190,190,}, dlcId=DLC_BASE_GAME</v>
      </c>
      <c r="AZ258" s="21" t="str">
        <f t="shared" si="20"/>
        <v>, zoneIds={130,932}, veteran=false</v>
      </c>
      <c r="BA258" s="21" t="str">
        <f t="shared" si="21"/>
        <v>, setType=LIBSETS_SETTYPE_DUNGEON</v>
      </c>
      <c r="BB258" s="21" t="str">
        <f t="shared" si="22"/>
        <v>, isProcSetAllowedInPvP=1},</v>
      </c>
      <c r="BC258" s="21" t="str">
        <f t="shared" si="23"/>
        <v xml:space="preserve"> --Leviathan / Leviathan   [Crypt of Hearts I]</v>
      </c>
    </row>
    <row r="259" spans="1:55" x14ac:dyDescent="0.25">
      <c r="A259" s="12">
        <v>303</v>
      </c>
      <c r="B259" t="s">
        <v>1124</v>
      </c>
      <c r="C259" t="s">
        <v>2625</v>
      </c>
      <c r="D259" s="3">
        <f t="shared" ref="D259:D322" si="24">A259</f>
        <v>303</v>
      </c>
      <c r="G259" s="8" t="s">
        <v>1482</v>
      </c>
      <c r="I259" t="s">
        <v>91</v>
      </c>
      <c r="J259" t="s">
        <v>91</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7" t="s">
        <v>2678</v>
      </c>
      <c r="AY259" s="21" t="str">
        <f t="shared" si="19"/>
        <v>[303] = {wayshrines={192,192,192,}, dlcId=DLC_BASE_GAME</v>
      </c>
      <c r="AZ259" s="21" t="str">
        <f t="shared" si="20"/>
        <v>, zoneIds={148}, veteran=false</v>
      </c>
      <c r="BA259" s="21" t="str">
        <f t="shared" si="21"/>
        <v>, setType=LIBSETS_SETTYPE_DUNGEON</v>
      </c>
      <c r="BB259" s="21" t="str">
        <f t="shared" si="22"/>
        <v>},</v>
      </c>
      <c r="BC259" s="21" t="str">
        <f t="shared" si="23"/>
        <v xml:space="preserve"> --Lamia\'s Song / Lied der Lamie   [Arx Corinium]</v>
      </c>
    </row>
    <row r="260" spans="1:55" x14ac:dyDescent="0.25">
      <c r="A260" s="12">
        <v>304</v>
      </c>
      <c r="B260" t="s">
        <v>1125</v>
      </c>
      <c r="C260" t="s">
        <v>1126</v>
      </c>
      <c r="D260" s="3">
        <f t="shared" si="24"/>
        <v>304</v>
      </c>
      <c r="G260" s="8" t="s">
        <v>1482</v>
      </c>
      <c r="I260" t="s">
        <v>91</v>
      </c>
      <c r="J260" t="s">
        <v>91</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7" t="s">
        <v>2678</v>
      </c>
      <c r="AY260" s="21" t="str">
        <f t="shared" ref="AY260:AY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 t="shared" ref="AZ260:AZ323" si="26">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 t="shared" ref="BA260:BA323" si="27">IF(F260&lt;&gt;"Not in the game (anymore)",IF(A260&lt;&gt;"",", setType="&amp;G260,"")&amp;IF(J260="true",", multiTrialSet=true",""),"")</f>
        <v>, setType=LIBSETS_SETTYPE_DUNGEON</v>
      </c>
      <c r="BB260" s="21" t="str">
        <f t="shared" ref="BB260:BB323" si="28">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 t="shared" ref="BC260:BC323" si="29">IF(F260&lt;&gt;"Not in the game (anymore)",IF(C260&lt;&gt;"",CONCATENATE(" --",C260," / ",B260,"   [",IF(Q260&lt;&gt;"",Q260,""),IF(Z260&lt;&gt;"",", "&amp;Z260,""),IF(AE260&lt;&gt;"",", "&amp;AE260,""),IF(AJ260&lt;&gt;"",", "&amp;AJ260,""),IF(AO260&lt;&gt;"",", "&amp;AO260,""),IF(AT260&lt;&gt;"",", "&amp;AT260,""),"]")),"")</f>
        <v xml:space="preserve"> --Medusa / Versteinernder Blick   [Arx Corinium]</v>
      </c>
    </row>
    <row r="261" spans="1:55" x14ac:dyDescent="0.25">
      <c r="A261" s="12">
        <v>305</v>
      </c>
      <c r="B261" t="s">
        <v>1127</v>
      </c>
      <c r="C261" t="s">
        <v>1128</v>
      </c>
      <c r="D261" s="3">
        <f t="shared" si="24"/>
        <v>305</v>
      </c>
      <c r="G261" s="8" t="s">
        <v>1482</v>
      </c>
      <c r="I261" t="s">
        <v>91</v>
      </c>
      <c r="J261" t="s">
        <v>91</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7" t="s">
        <v>2678</v>
      </c>
      <c r="AY261" s="21" t="str">
        <f t="shared" si="25"/>
        <v>[305] = {wayshrines={196,196,196,}, dlcId=DLC_BASE_GAME</v>
      </c>
      <c r="AZ261" s="21" t="str">
        <f t="shared" si="26"/>
        <v>, zoneIds={22}, veteran=false</v>
      </c>
      <c r="BA261" s="21" t="str">
        <f t="shared" si="27"/>
        <v>, setType=LIBSETS_SETTYPE_DUNGEON</v>
      </c>
      <c r="BB261" s="21" t="str">
        <f t="shared" si="28"/>
        <v>},</v>
      </c>
      <c r="BC261" s="21" t="str">
        <f t="shared" si="29"/>
        <v xml:space="preserve"> --Treasure Hunter / Schatzjäger   [Volenfell]</v>
      </c>
    </row>
    <row r="262" spans="1:55" x14ac:dyDescent="0.25">
      <c r="A262" s="12">
        <v>307</v>
      </c>
      <c r="B262" t="s">
        <v>1129</v>
      </c>
      <c r="C262" t="s">
        <v>1130</v>
      </c>
      <c r="D262" s="3">
        <f t="shared" si="24"/>
        <v>307</v>
      </c>
      <c r="G262" s="8" t="s">
        <v>1482</v>
      </c>
      <c r="I262" t="s">
        <v>91</v>
      </c>
      <c r="J262" t="s">
        <v>91</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7" t="s">
        <v>2679</v>
      </c>
      <c r="AY262" s="21" t="str">
        <f t="shared" si="25"/>
        <v>[307] = {wayshrines={195,195,195,}, dlcId=DLC_BASE_GAME</v>
      </c>
      <c r="AZ262" s="21" t="str">
        <f t="shared" si="26"/>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x14ac:dyDescent="0.25">
      <c r="A263" s="12">
        <v>308</v>
      </c>
      <c r="B263" t="s">
        <v>1131</v>
      </c>
      <c r="C263" t="s">
        <v>2626</v>
      </c>
      <c r="D263" s="3">
        <f t="shared" si="24"/>
        <v>308</v>
      </c>
      <c r="E263" s="42"/>
      <c r="G263" s="8" t="s">
        <v>1482</v>
      </c>
      <c r="I263" t="s">
        <v>91</v>
      </c>
      <c r="J263" t="s">
        <v>91</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WayshrineInfo'!$K$3:$N$9999,4,FALSE),""))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WayshrineInfo'!$K$3:$N$9999,4,FALSE),""))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7" t="s">
        <v>2678</v>
      </c>
      <c r="AY263" s="21" t="str">
        <f t="shared" si="25"/>
        <v>[308] = {wayshrines={186,186,186,}, dlcId=DLC_BASE_GAME</v>
      </c>
      <c r="AZ263" s="21" t="str">
        <f t="shared" si="26"/>
        <v>, zoneIds={38}, veteran=false</v>
      </c>
      <c r="BA263" s="21" t="str">
        <f t="shared" si="27"/>
        <v>, setType=LIBSETS_SETTYPE_DUNGEON</v>
      </c>
      <c r="BB263" s="21" t="str">
        <f t="shared" si="28"/>
        <v>},</v>
      </c>
      <c r="BC263" s="21" t="str">
        <f t="shared" si="29"/>
        <v xml:space="preserve"> --Bone Pirate\'s Tatters / Lumpen des Knochenpiraten   [Blackheart Haven]</v>
      </c>
    </row>
    <row r="264" spans="1:55" x14ac:dyDescent="0.25">
      <c r="A264" s="12">
        <v>309</v>
      </c>
      <c r="B264" t="s">
        <v>1132</v>
      </c>
      <c r="C264" t="s">
        <v>2627</v>
      </c>
      <c r="D264" s="3">
        <f t="shared" si="24"/>
        <v>309</v>
      </c>
      <c r="E264" s="42"/>
      <c r="G264" s="8" t="s">
        <v>1482</v>
      </c>
      <c r="I264" t="s">
        <v>91</v>
      </c>
      <c r="J264" t="s">
        <v>91</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7" t="s">
        <v>2678</v>
      </c>
      <c r="AY264" s="21" t="str">
        <f t="shared" si="25"/>
        <v>[309] = {wayshrines={186,186,186,}, dlcId=DLC_BASE_GAME</v>
      </c>
      <c r="AZ264" s="21" t="str">
        <f t="shared" si="26"/>
        <v>, zoneIds={38}, veteran=false</v>
      </c>
      <c r="BA264" s="21" t="str">
        <f t="shared" si="27"/>
        <v>, setType=LIBSETS_SETTYPE_DUNGEON</v>
      </c>
      <c r="BB264" s="21" t="str">
        <f t="shared" si="28"/>
        <v>},</v>
      </c>
      <c r="BC264" s="21" t="str">
        <f t="shared" si="29"/>
        <v xml:space="preserve"> --Knight-errant\'s Mail / Platten des Wanderritters   [Blackheart Haven]</v>
      </c>
    </row>
    <row r="265" spans="1:55" x14ac:dyDescent="0.25">
      <c r="A265" s="12">
        <v>310</v>
      </c>
      <c r="B265" t="s">
        <v>1133</v>
      </c>
      <c r="C265" t="s">
        <v>1134</v>
      </c>
      <c r="D265" s="3">
        <f t="shared" si="24"/>
        <v>310</v>
      </c>
      <c r="E265" s="42"/>
      <c r="G265" s="8" t="s">
        <v>1482</v>
      </c>
      <c r="I265" t="s">
        <v>91</v>
      </c>
      <c r="J265" t="s">
        <v>91</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7" t="s">
        <v>2679</v>
      </c>
      <c r="AY265" s="21" t="str">
        <f t="shared" si="25"/>
        <v>[310] = {wayshrines={187,187,187,}, dlcId=DLC_BASE_GAME</v>
      </c>
      <c r="AZ265" s="21" t="str">
        <f t="shared" si="26"/>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x14ac:dyDescent="0.25">
      <c r="A266" s="12">
        <v>311</v>
      </c>
      <c r="B266" t="s">
        <v>1135</v>
      </c>
      <c r="C266" t="s">
        <v>1136</v>
      </c>
      <c r="D266" s="3">
        <f t="shared" si="24"/>
        <v>311</v>
      </c>
      <c r="G266" s="8" t="s">
        <v>1482</v>
      </c>
      <c r="I266" t="s">
        <v>91</v>
      </c>
      <c r="J266" t="s">
        <v>91</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7" t="s">
        <v>2678</v>
      </c>
      <c r="AY266" s="21" t="str">
        <f t="shared" si="25"/>
        <v>[311] = {wayshrines={184,184,184,}, dlcId=DLC_BASE_GAME</v>
      </c>
      <c r="AZ266" s="21" t="str">
        <f t="shared" si="26"/>
        <v>, zoneIds={11}, veteran=false</v>
      </c>
      <c r="BA266" s="21" t="str">
        <f t="shared" si="27"/>
        <v>, setType=LIBSETS_SETTYPE_DUNGEON</v>
      </c>
      <c r="BB266" s="21" t="str">
        <f t="shared" si="28"/>
        <v>},</v>
      </c>
      <c r="BC266" s="21" t="str">
        <f t="shared" si="29"/>
        <v xml:space="preserve"> --Rattlecage / Klapperkäfig   [Vaults of Madness]</v>
      </c>
    </row>
    <row r="267" spans="1:55" x14ac:dyDescent="0.25">
      <c r="A267" s="12">
        <v>313</v>
      </c>
      <c r="B267" t="s">
        <v>1137</v>
      </c>
      <c r="C267" t="s">
        <v>1138</v>
      </c>
      <c r="D267" s="3">
        <f t="shared" si="24"/>
        <v>313</v>
      </c>
      <c r="G267" s="8" t="s">
        <v>1477</v>
      </c>
      <c r="I267" t="s">
        <v>91</v>
      </c>
      <c r="J267" t="s">
        <v>91</v>
      </c>
      <c r="K267">
        <v>270</v>
      </c>
      <c r="L267">
        <v>270</v>
      </c>
      <c r="M267">
        <v>270</v>
      </c>
      <c r="N267">
        <v>0</v>
      </c>
      <c r="O267" s="66" t="s">
        <v>441</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87" t="s">
        <v>2678</v>
      </c>
      <c r="AY267" s="21" t="str">
        <f t="shared" si="25"/>
        <v>[313] = {wayshrines={270,270,270,}, dlcId=DLC_BASE_GAME</v>
      </c>
      <c r="AZ267" s="21" t="str">
        <f t="shared" si="26"/>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x14ac:dyDescent="0.25">
      <c r="A268" s="12">
        <v>314</v>
      </c>
      <c r="B268" t="s">
        <v>1139</v>
      </c>
      <c r="C268" t="s">
        <v>1140</v>
      </c>
      <c r="D268" s="3">
        <f t="shared" si="24"/>
        <v>314</v>
      </c>
      <c r="G268" s="8" t="s">
        <v>1477</v>
      </c>
      <c r="I268" t="s">
        <v>91</v>
      </c>
      <c r="J268" t="s">
        <v>91</v>
      </c>
      <c r="K268">
        <v>270</v>
      </c>
      <c r="L268">
        <v>270</v>
      </c>
      <c r="M268">
        <v>270</v>
      </c>
      <c r="N268">
        <v>0</v>
      </c>
      <c r="O268" s="66" t="s">
        <v>441</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87" t="s">
        <v>2678</v>
      </c>
      <c r="AY268" s="21" t="str">
        <f t="shared" si="25"/>
        <v>[314] = {wayshrines={270,270,270,}, dlcId=DLC_BASE_GAME</v>
      </c>
      <c r="AZ268" s="21" t="str">
        <f t="shared" si="26"/>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x14ac:dyDescent="0.25">
      <c r="A269" s="12">
        <v>315</v>
      </c>
      <c r="B269" t="s">
        <v>1141</v>
      </c>
      <c r="C269" t="s">
        <v>1142</v>
      </c>
      <c r="D269" s="3">
        <f t="shared" si="24"/>
        <v>315</v>
      </c>
      <c r="G269" s="8" t="s">
        <v>1477</v>
      </c>
      <c r="I269" t="s">
        <v>91</v>
      </c>
      <c r="J269" t="s">
        <v>91</v>
      </c>
      <c r="K269">
        <v>270</v>
      </c>
      <c r="L269">
        <v>270</v>
      </c>
      <c r="M269">
        <v>270</v>
      </c>
      <c r="N269">
        <v>0</v>
      </c>
      <c r="O269" s="66" t="s">
        <v>441</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WayshrineInfo'!$K$3:$N$9999,4,FALSE),""))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WayshrineInfo'!$K$3:$N$9999,4,FALSE),""))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7" t="s">
        <v>2678</v>
      </c>
      <c r="AY269" s="21" t="str">
        <f t="shared" si="25"/>
        <v>[315] = {wayshrines={270,270,270,}, dlcId=DLC_BASE_GAME</v>
      </c>
      <c r="AZ269" s="21" t="str">
        <f t="shared" si="26"/>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x14ac:dyDescent="0.25">
      <c r="A270" s="12">
        <v>316</v>
      </c>
      <c r="B270" t="s">
        <v>1143</v>
      </c>
      <c r="C270" t="s">
        <v>1144</v>
      </c>
      <c r="D270" s="3">
        <f t="shared" si="24"/>
        <v>316</v>
      </c>
      <c r="E270" s="42"/>
      <c r="G270" s="8" t="s">
        <v>1477</v>
      </c>
      <c r="I270" t="s">
        <v>91</v>
      </c>
      <c r="J270" t="s">
        <v>91</v>
      </c>
      <c r="K270">
        <v>270</v>
      </c>
      <c r="L270">
        <v>270</v>
      </c>
      <c r="M270">
        <v>270</v>
      </c>
      <c r="N270">
        <v>0</v>
      </c>
      <c r="O270" s="66" t="s">
        <v>441</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87">
        <v>0</v>
      </c>
      <c r="AY270" s="21" t="str">
        <f t="shared" si="25"/>
        <v>[316] = {wayshrines={270,270,270,}, dlcId=DLC_BASE_GAME</v>
      </c>
      <c r="AZ270" s="21" t="str">
        <f t="shared" si="26"/>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x14ac:dyDescent="0.25">
      <c r="A271" s="12">
        <v>317</v>
      </c>
      <c r="B271" t="s">
        <v>1145</v>
      </c>
      <c r="C271" t="s">
        <v>1146</v>
      </c>
      <c r="D271" s="3">
        <f t="shared" si="24"/>
        <v>317</v>
      </c>
      <c r="G271" s="8" t="s">
        <v>1477</v>
      </c>
      <c r="I271" t="s">
        <v>91</v>
      </c>
      <c r="J271" t="s">
        <v>91</v>
      </c>
      <c r="K271">
        <v>270</v>
      </c>
      <c r="L271">
        <v>270</v>
      </c>
      <c r="M271">
        <v>270</v>
      </c>
      <c r="N271">
        <v>0</v>
      </c>
      <c r="O271" s="66" t="s">
        <v>441</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87" t="s">
        <v>2678</v>
      </c>
      <c r="AY271" s="21" t="str">
        <f t="shared" si="25"/>
        <v>[317] = {wayshrines={270,270,270,}, dlcId=DLC_BASE_GAME</v>
      </c>
      <c r="AZ271" s="21" t="str">
        <f t="shared" si="26"/>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x14ac:dyDescent="0.25">
      <c r="A272" s="12">
        <v>318</v>
      </c>
      <c r="B272" t="s">
        <v>1147</v>
      </c>
      <c r="C272" t="s">
        <v>1148</v>
      </c>
      <c r="D272" s="3">
        <f t="shared" si="24"/>
        <v>318</v>
      </c>
      <c r="G272" s="8" t="s">
        <v>1477</v>
      </c>
      <c r="I272" t="s">
        <v>91</v>
      </c>
      <c r="J272" t="s">
        <v>91</v>
      </c>
      <c r="K272">
        <v>270</v>
      </c>
      <c r="L272">
        <v>270</v>
      </c>
      <c r="M272">
        <v>270</v>
      </c>
      <c r="N272">
        <v>0</v>
      </c>
      <c r="O272" s="66" t="s">
        <v>441</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WayshrineInfo'!$K$3:$N$9999,4,FALSE),""))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WayshrineInfo'!$K$3:$N$9999,4,FALSE),""))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87" t="s">
        <v>2678</v>
      </c>
      <c r="AY272" s="21" t="str">
        <f t="shared" si="25"/>
        <v>[318] = {wayshrines={270,270,270,}, dlcId=DLC_BASE_GAME</v>
      </c>
      <c r="AZ272" s="21" t="str">
        <f t="shared" si="26"/>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x14ac:dyDescent="0.25">
      <c r="A273" s="12">
        <v>320</v>
      </c>
      <c r="B273" t="s">
        <v>1149</v>
      </c>
      <c r="C273" t="s">
        <v>1150</v>
      </c>
      <c r="D273" s="3">
        <f t="shared" si="24"/>
        <v>320</v>
      </c>
      <c r="G273" s="8" t="s">
        <v>1485</v>
      </c>
      <c r="I273" t="s">
        <v>91</v>
      </c>
      <c r="J273" t="s">
        <v>91</v>
      </c>
      <c r="K273">
        <v>-1</v>
      </c>
      <c r="L273">
        <v>-1</v>
      </c>
      <c r="M273">
        <v>-1</v>
      </c>
      <c r="N273">
        <v>0</v>
      </c>
      <c r="O273" s="66" t="s">
        <v>532</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7" t="s">
        <v>2679</v>
      </c>
      <c r="AY273" s="21" t="str">
        <f t="shared" si="25"/>
        <v>[320] = {wayshrines={-1,-1,-1,}, dlcId=DLC_MORROWIND</v>
      </c>
      <c r="AZ273" s="21" t="str">
        <f t="shared" si="26"/>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x14ac:dyDescent="0.25">
      <c r="A274" s="12">
        <v>321</v>
      </c>
      <c r="B274" t="s">
        <v>1151</v>
      </c>
      <c r="C274" t="s">
        <v>1152</v>
      </c>
      <c r="D274" s="3">
        <f t="shared" si="24"/>
        <v>321</v>
      </c>
      <c r="G274" s="8" t="s">
        <v>1485</v>
      </c>
      <c r="I274" t="s">
        <v>91</v>
      </c>
      <c r="J274" t="s">
        <v>91</v>
      </c>
      <c r="K274">
        <v>-1</v>
      </c>
      <c r="L274">
        <v>-1</v>
      </c>
      <c r="M274">
        <v>-1</v>
      </c>
      <c r="N274">
        <v>0</v>
      </c>
      <c r="O274" s="66" t="s">
        <v>532</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7" t="s">
        <v>2678</v>
      </c>
      <c r="AY274" s="21" t="str">
        <f t="shared" si="25"/>
        <v>[321] = {wayshrines={-1,-1,-1,}, dlcId=DLC_MORROWIND</v>
      </c>
      <c r="AZ274" s="21" t="str">
        <f t="shared" si="26"/>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x14ac:dyDescent="0.25">
      <c r="A275" s="12">
        <v>322</v>
      </c>
      <c r="B275" t="s">
        <v>1153</v>
      </c>
      <c r="C275" t="s">
        <v>1154</v>
      </c>
      <c r="D275" s="3">
        <f t="shared" si="24"/>
        <v>322</v>
      </c>
      <c r="G275" s="8" t="s">
        <v>1485</v>
      </c>
      <c r="I275" t="s">
        <v>91</v>
      </c>
      <c r="J275" t="s">
        <v>91</v>
      </c>
      <c r="K275">
        <v>-1</v>
      </c>
      <c r="L275">
        <v>-1</v>
      </c>
      <c r="M275">
        <v>-1</v>
      </c>
      <c r="N275">
        <v>0</v>
      </c>
      <c r="O275" s="66" t="s">
        <v>532</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WayshrineInfo'!$K$3:$N$9999,4,FALSE),""))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7" t="s">
        <v>2678</v>
      </c>
      <c r="AY275" s="21" t="str">
        <f t="shared" si="25"/>
        <v>[322] = {wayshrines={-1,-1,-1,}, dlcId=DLC_MORROWIND</v>
      </c>
      <c r="AZ275" s="21" t="str">
        <f t="shared" si="26"/>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x14ac:dyDescent="0.25">
      <c r="A276" s="5">
        <v>323</v>
      </c>
      <c r="B276" t="s">
        <v>1155</v>
      </c>
      <c r="C276" t="s">
        <v>2628</v>
      </c>
      <c r="D276" s="3">
        <f t="shared" si="24"/>
        <v>323</v>
      </c>
      <c r="G276" s="8" t="s">
        <v>1479</v>
      </c>
      <c r="I276" t="s">
        <v>91</v>
      </c>
      <c r="J276" t="s">
        <v>91</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WayshrineInfo'!$K$3:$N$9999,4,FALSE),""))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WayshrineInfo'!$K$3:$N$9999,4,FALSE),""))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87" t="s">
        <v>2679</v>
      </c>
      <c r="AY276" s="21" t="str">
        <f t="shared" si="25"/>
        <v>[323] = {wayshrines={276,276,276,}, traitsNeeded=3, dlcId=DLC_MORROWIND</v>
      </c>
      <c r="AZ276" s="21" t="str">
        <f t="shared" si="26"/>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x14ac:dyDescent="0.25">
      <c r="A277" s="5">
        <v>324</v>
      </c>
      <c r="B277" t="s">
        <v>1156</v>
      </c>
      <c r="C277" t="s">
        <v>1157</v>
      </c>
      <c r="D277" s="3">
        <f t="shared" si="24"/>
        <v>324</v>
      </c>
      <c r="G277" s="8" t="s">
        <v>1479</v>
      </c>
      <c r="I277" t="s">
        <v>91</v>
      </c>
      <c r="J277" t="s">
        <v>91</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WayshrineInfo'!$K$3:$N$9999,4,FALSE),""))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WayshrineInfo'!$K$3:$N$9999,4,FALSE),""))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87" t="s">
        <v>2678</v>
      </c>
      <c r="AY277" s="21" t="str">
        <f t="shared" si="25"/>
        <v>[324] = {wayshrines={329,329,329,}, traitsNeeded=8, dlcId=DLC_MORROWIND</v>
      </c>
      <c r="AZ277" s="21" t="str">
        <f t="shared" si="26"/>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x14ac:dyDescent="0.25">
      <c r="A278" s="5">
        <v>325</v>
      </c>
      <c r="B278" t="s">
        <v>1158</v>
      </c>
      <c r="C278" t="s">
        <v>1159</v>
      </c>
      <c r="D278" s="3">
        <f t="shared" si="24"/>
        <v>325</v>
      </c>
      <c r="G278" s="8" t="s">
        <v>1479</v>
      </c>
      <c r="I278" t="s">
        <v>91</v>
      </c>
      <c r="J278" t="s">
        <v>91</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WayshrineInfo'!$K$3:$N$9999,4,FALSE),""))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WayshrineInfo'!$K$3:$N$9999,4,FALSE),""))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7" t="s">
        <v>2679</v>
      </c>
      <c r="AY278" s="21" t="str">
        <f t="shared" si="25"/>
        <v>[325] = {wayshrines={282,282,282,}, traitsNeeded=6, dlcId=DLC_MORROWIND</v>
      </c>
      <c r="AZ278" s="21" t="str">
        <f t="shared" si="26"/>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x14ac:dyDescent="0.25">
      <c r="A279" s="12">
        <v>326</v>
      </c>
      <c r="B279" t="s">
        <v>1160</v>
      </c>
      <c r="C279" t="s">
        <v>2629</v>
      </c>
      <c r="D279" s="3">
        <f t="shared" si="24"/>
        <v>326</v>
      </c>
      <c r="G279" s="8" t="s">
        <v>1478</v>
      </c>
      <c r="I279" t="s">
        <v>91</v>
      </c>
      <c r="J279" t="s">
        <v>91</v>
      </c>
      <c r="K279">
        <v>-1</v>
      </c>
      <c r="L279">
        <v>-1</v>
      </c>
      <c r="M279">
        <v>-1</v>
      </c>
      <c r="N279">
        <v>0</v>
      </c>
      <c r="O279" s="66" t="s">
        <v>1519</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3"/>
      <c r="Y279" s="3" t="str">
        <f>IF(G279&lt;&gt;"LIBSETS_SETTYPE_BATTLEGROUND",IF(G279&lt;&gt;"LIBSETS_SETTYPE_SPECIAL",IF(X279&lt;&gt;"",X279,IF(Z279&lt;&gt;"",VLOOKUP(Z279,'ESO zone constants'!$D$3:$H$4953,5,FALSE),"")),""),"")</f>
        <v/>
      </c>
      <c r="Z279" t="str">
        <f>IF(AND(O279&lt;&gt;"",NOT(ISERROR(O279))),"",IF(AND(L279&lt;&gt;"",L279&gt;0,NOT(ISERROR(L279))),VLOOKUP(L279,'ESO dumped WayshrineInfo'!$K$3:$N$9999,4,FALSE),""))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WayshrineInfo'!$K$3:$N$9999,4,FALSE),""))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7" t="s">
        <v>2678</v>
      </c>
      <c r="AY279" s="21" t="str">
        <f t="shared" si="25"/>
        <v>[326] = {wayshrines={-1,-1,-1,}, dlcId=DLC_BASE_GAME</v>
      </c>
      <c r="AZ279" s="21" t="str">
        <f t="shared" si="26"/>
        <v>, veteran=false</v>
      </c>
      <c r="BA279" s="21" t="str">
        <f t="shared" si="27"/>
        <v>, setType=LIBSETS_SETTYPE_BATTLEGROUND</v>
      </c>
      <c r="BB279" s="21" t="str">
        <f t="shared" si="28"/>
        <v>, dropMechanic={LIBSETS_DROP_MECHANIC_BATTLEGROUND_REWARD,LIBSETS_DROP_MECHANIC_MAIL_PVP_REWARDS_FOR_THE_WORTHY}},</v>
      </c>
      <c r="BC279" s="21" t="str">
        <f t="shared" si="29"/>
        <v xml:space="preserve"> --Vanguard\'s Challenge / Vorhutdisput   [!Battleground]</v>
      </c>
    </row>
    <row r="280" spans="1:55" x14ac:dyDescent="0.25">
      <c r="A280" s="12">
        <v>327</v>
      </c>
      <c r="B280" t="s">
        <v>1161</v>
      </c>
      <c r="C280" t="s">
        <v>2630</v>
      </c>
      <c r="D280" s="3">
        <f t="shared" si="24"/>
        <v>327</v>
      </c>
      <c r="G280" s="8" t="s">
        <v>1478</v>
      </c>
      <c r="I280" t="s">
        <v>91</v>
      </c>
      <c r="J280" t="s">
        <v>91</v>
      </c>
      <c r="K280">
        <v>-1</v>
      </c>
      <c r="L280">
        <v>-1</v>
      </c>
      <c r="M280">
        <v>-1</v>
      </c>
      <c r="N280">
        <v>0</v>
      </c>
      <c r="O280" s="66" t="s">
        <v>1519</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87" t="s">
        <v>2678</v>
      </c>
      <c r="AY280" s="21" t="str">
        <f t="shared" si="25"/>
        <v>[327] = {wayshrines={-1,-1,-1,}, dlcId=DLC_BASE_GAME</v>
      </c>
      <c r="AZ280" s="21" t="str">
        <f t="shared" si="26"/>
        <v>, veteran=false</v>
      </c>
      <c r="BA280" s="21" t="str">
        <f t="shared" si="27"/>
        <v>, setType=LIBSETS_SETTYPE_BATTLEGROUND</v>
      </c>
      <c r="BB280" s="21" t="str">
        <f t="shared" si="28"/>
        <v>, dropMechanic={LIBSETS_DROP_MECHANIC_BATTLEGROUND_REWARD,LIBSETS_DROP_MECHANIC_MAIL_PVP_REWARDS_FOR_THE_WORTHY}},</v>
      </c>
      <c r="BC280" s="21" t="str">
        <f t="shared" si="29"/>
        <v xml:space="preserve"> --Coward\'s Gear / Feiglingstracht   [!Battleground]</v>
      </c>
    </row>
    <row r="281" spans="1:55" x14ac:dyDescent="0.25">
      <c r="A281" s="12">
        <v>328</v>
      </c>
      <c r="B281" t="s">
        <v>1162</v>
      </c>
      <c r="C281" t="s">
        <v>1163</v>
      </c>
      <c r="D281" s="3">
        <f t="shared" si="24"/>
        <v>328</v>
      </c>
      <c r="G281" s="8" t="s">
        <v>1478</v>
      </c>
      <c r="I281" t="s">
        <v>91</v>
      </c>
      <c r="J281" t="s">
        <v>91</v>
      </c>
      <c r="K281">
        <v>-1</v>
      </c>
      <c r="L281">
        <v>-1</v>
      </c>
      <c r="M281">
        <v>-1</v>
      </c>
      <c r="N281">
        <v>0</v>
      </c>
      <c r="O281" s="66" t="s">
        <v>1519</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c r="Y281" s="3" t="str">
        <f>IF(G281&lt;&gt;"LIBSETS_SETTYPE_BATTLEGROUND",IF(G281&lt;&gt;"LIBSETS_SETTYPE_SPECIAL",IF(X281&lt;&gt;"",X281,IF(Z281&lt;&gt;"",VLOOKUP(Z281,'ESO zone constants'!$D$3:$H$4953,5,FALSE),"")),""),"")</f>
        <v/>
      </c>
      <c r="Z281" t="str">
        <f>IF(AND(O281&lt;&gt;"",NOT(ISERROR(O281))),"",IF(AND(L281&lt;&gt;"",L281&gt;0,NOT(ISERROR(L281))),VLOOKUP(L281,'ESO dumped WayshrineInfo'!$K$3:$N$9999,4,FALSE),""))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WayshrineInfo'!$K$3:$N$9999,4,FALSE),""))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7" t="s">
        <v>2678</v>
      </c>
      <c r="AY281" s="21" t="str">
        <f t="shared" si="25"/>
        <v>[328] = {wayshrines={-1,-1,-1,}, dlcId=DLC_BASE_GAME</v>
      </c>
      <c r="AZ281" s="21" t="str">
        <f t="shared" si="26"/>
        <v>, veteran=false</v>
      </c>
      <c r="BA281" s="21" t="str">
        <f t="shared" si="27"/>
        <v>, setType=LIBSETS_SETTYPE_BATTLEGROUND</v>
      </c>
      <c r="BB281" s="21" t="str">
        <f t="shared" si="28"/>
        <v>, dropMechanic={LIBSETS_DROP_MECHANIC_BATTLEGROUND_REWARD,LIBSETS_DROP_MECHANIC_MAIL_PVP_REWARDS_FOR_THE_WORTHY}},</v>
      </c>
      <c r="BC281" s="21" t="str">
        <f t="shared" si="29"/>
        <v xml:space="preserve"> --Knight Slayer / Ritterschlächter   [!Battleground]</v>
      </c>
    </row>
    <row r="282" spans="1:55" x14ac:dyDescent="0.25">
      <c r="A282" s="12">
        <v>329</v>
      </c>
      <c r="B282" t="s">
        <v>1164</v>
      </c>
      <c r="C282" t="s">
        <v>2631</v>
      </c>
      <c r="D282" s="3">
        <f t="shared" si="24"/>
        <v>329</v>
      </c>
      <c r="G282" s="8" t="s">
        <v>1478</v>
      </c>
      <c r="I282" t="s">
        <v>91</v>
      </c>
      <c r="J282" t="s">
        <v>91</v>
      </c>
      <c r="K282">
        <v>-1</v>
      </c>
      <c r="L282">
        <v>-1</v>
      </c>
      <c r="M282">
        <v>-1</v>
      </c>
      <c r="N282">
        <v>0</v>
      </c>
      <c r="O282" s="66" t="s">
        <v>1519</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WayshrineInfo'!$K$3:$N$9999,4,FALSE),""))</f>
        <v/>
      </c>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87" t="s">
        <v>2678</v>
      </c>
      <c r="AY282" s="21" t="str">
        <f t="shared" si="25"/>
        <v>[329] = {wayshrines={-1,-1,-1,}, dlcId=DLC_BASE_GAME</v>
      </c>
      <c r="AZ282" s="21" t="str">
        <f t="shared" si="26"/>
        <v>, veteran=false</v>
      </c>
      <c r="BA282" s="21" t="str">
        <f t="shared" si="27"/>
        <v>, setType=LIBSETS_SETTYPE_BATTLEGROUND</v>
      </c>
      <c r="BB282" s="21" t="str">
        <f t="shared" si="28"/>
        <v>, dropMechanic={LIBSETS_DROP_MECHANIC_BATTLEGROUND_REWARD,LIBSETS_DROP_MECHANIC_MAIL_PVP_REWARDS_FOR_THE_WORTHY}},</v>
      </c>
      <c r="BC282" s="21" t="str">
        <f t="shared" si="29"/>
        <v xml:space="preserve"> --Wizard\'s Riposte / Zaubererreplik   [!Battleground]</v>
      </c>
    </row>
    <row r="283" spans="1:55" x14ac:dyDescent="0.25">
      <c r="A283" s="12">
        <v>330</v>
      </c>
      <c r="B283" t="s">
        <v>1165</v>
      </c>
      <c r="C283" t="s">
        <v>1166</v>
      </c>
      <c r="D283" s="3">
        <f t="shared" si="24"/>
        <v>330</v>
      </c>
      <c r="G283" s="8" t="s">
        <v>1486</v>
      </c>
      <c r="I283" t="s">
        <v>91</v>
      </c>
      <c r="J283" t="s">
        <v>91</v>
      </c>
      <c r="K283">
        <v>331</v>
      </c>
      <c r="L283">
        <v>331</v>
      </c>
      <c r="M283">
        <v>331</v>
      </c>
      <c r="N283">
        <v>0</v>
      </c>
      <c r="O283" s="66" t="s">
        <v>640</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2813</v>
      </c>
      <c r="W283" s="3" t="s">
        <v>2829</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87" t="s">
        <v>2678</v>
      </c>
      <c r="AY283" s="21" t="str">
        <f t="shared" si="25"/>
        <v>[330] = {wayshrines={331,331,331,}, dlcId=DLC_CLOCKWORK_CITY</v>
      </c>
      <c r="AZ283" s="21" t="str">
        <f t="shared" si="26"/>
        <v>, zoneIds={975}, veteran=false</v>
      </c>
      <c r="BA283" s="21" t="str">
        <f t="shared" si="27"/>
        <v>, setType=LIBSETS_SETTYPE_TRIAL</v>
      </c>
      <c r="BB28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 t="shared" si="29"/>
        <v xml:space="preserve"> --Automated Defense / Automatisierte Verteidigung   [Halls of Fabrication]</v>
      </c>
    </row>
    <row r="284" spans="1:55" x14ac:dyDescent="0.25">
      <c r="A284" s="12">
        <v>331</v>
      </c>
      <c r="B284" t="s">
        <v>1167</v>
      </c>
      <c r="C284" t="s">
        <v>1168</v>
      </c>
      <c r="D284" s="3">
        <f t="shared" si="24"/>
        <v>331</v>
      </c>
      <c r="G284" s="8" t="s">
        <v>1486</v>
      </c>
      <c r="I284" t="s">
        <v>91</v>
      </c>
      <c r="J284" t="s">
        <v>91</v>
      </c>
      <c r="K284">
        <v>331</v>
      </c>
      <c r="L284">
        <v>331</v>
      </c>
      <c r="M284">
        <v>331</v>
      </c>
      <c r="N284">
        <v>0</v>
      </c>
      <c r="O284" s="66" t="s">
        <v>640</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2813</v>
      </c>
      <c r="W284" s="3" t="s">
        <v>2829</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WayshrineInfo'!$K$3:$N$9999,4,FALSE),""))</f>
        <v/>
      </c>
      <c r="AF284" s="39"/>
      <c r="AG284" s="39"/>
      <c r="AH284" s="39"/>
      <c r="AI284" s="4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87" t="s">
        <v>2678</v>
      </c>
      <c r="AY284" s="21" t="str">
        <f t="shared" si="25"/>
        <v>[331] = {wayshrines={331,331,331,}, dlcId=DLC_CLOCKWORK_CITY</v>
      </c>
      <c r="AZ284" s="21" t="str">
        <f t="shared" si="26"/>
        <v>, zoneIds={975}, veteran=false</v>
      </c>
      <c r="BA284" s="21" t="str">
        <f t="shared" si="27"/>
        <v>, setType=LIBSETS_SETTYPE_TRIAL</v>
      </c>
      <c r="BB28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 t="shared" si="29"/>
        <v xml:space="preserve"> --War Machine / Kriegsmaschine   [Halls of Fabrication]</v>
      </c>
    </row>
    <row r="285" spans="1:55" x14ac:dyDescent="0.25">
      <c r="A285" s="12">
        <v>332</v>
      </c>
      <c r="B285" t="s">
        <v>1169</v>
      </c>
      <c r="C285" t="s">
        <v>1170</v>
      </c>
      <c r="D285" s="3">
        <f t="shared" si="24"/>
        <v>332</v>
      </c>
      <c r="G285" s="8" t="s">
        <v>1486</v>
      </c>
      <c r="I285" t="s">
        <v>91</v>
      </c>
      <c r="J285" t="s">
        <v>91</v>
      </c>
      <c r="K285">
        <v>331</v>
      </c>
      <c r="L285">
        <v>331</v>
      </c>
      <c r="M285">
        <v>331</v>
      </c>
      <c r="N285">
        <v>0</v>
      </c>
      <c r="O285" s="66" t="s">
        <v>640</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2813</v>
      </c>
      <c r="W285" s="3" t="s">
        <v>2829</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WayshrineInfo'!$K$3:$N$9999,4,FALSE),""))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WayshrineInfo'!$K$3:$N$9999,4,FALSE),""))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87" t="s">
        <v>2678</v>
      </c>
      <c r="AY285" s="21" t="str">
        <f t="shared" si="25"/>
        <v>[332] = {wayshrines={331,331,331,}, dlcId=DLC_CLOCKWORK_CITY</v>
      </c>
      <c r="AZ285" s="21" t="str">
        <f t="shared" si="26"/>
        <v>, zoneIds={975}, veteran=false</v>
      </c>
      <c r="BA285" s="21" t="str">
        <f t="shared" si="27"/>
        <v>, setType=LIBSETS_SETTYPE_TRIAL</v>
      </c>
      <c r="BB28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 t="shared" si="29"/>
        <v xml:space="preserve"> --Master Architect / Meisterarchitekt   [Halls of Fabrication]</v>
      </c>
    </row>
    <row r="286" spans="1:55" x14ac:dyDescent="0.25">
      <c r="A286" s="12">
        <v>333</v>
      </c>
      <c r="B286" t="s">
        <v>1171</v>
      </c>
      <c r="C286" t="s">
        <v>2632</v>
      </c>
      <c r="D286" s="3">
        <f t="shared" si="24"/>
        <v>333</v>
      </c>
      <c r="G286" s="8" t="s">
        <v>1486</v>
      </c>
      <c r="I286" t="s">
        <v>91</v>
      </c>
      <c r="J286" t="s">
        <v>91</v>
      </c>
      <c r="K286">
        <v>331</v>
      </c>
      <c r="L286">
        <v>331</v>
      </c>
      <c r="M286">
        <v>331</v>
      </c>
      <c r="N286">
        <v>0</v>
      </c>
      <c r="O286" s="66" t="s">
        <v>640</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2813</v>
      </c>
      <c r="W286" s="3" t="s">
        <v>2829</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WayshrineInfo'!$K$3:$N$9999,4,FALSE),""))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WayshrineInfo'!$K$3:$N$9999,4,FALSE),""))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87" t="s">
        <v>2678</v>
      </c>
      <c r="AY286" s="21" t="str">
        <f t="shared" si="25"/>
        <v>[333] = {wayshrines={331,331,331,}, dlcId=DLC_CLOCKWORK_CITY</v>
      </c>
      <c r="AZ286" s="21" t="str">
        <f t="shared" si="26"/>
        <v>, zoneIds={975}, veteran=false</v>
      </c>
      <c r="BA286" s="21" t="str">
        <f t="shared" si="27"/>
        <v>, setType=LIBSETS_SETTYPE_TRIAL</v>
      </c>
      <c r="BB28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 t="shared" si="29"/>
        <v xml:space="preserve"> --Inventor\'s Guard / Erfindergarde   [Halls of Fabrication]</v>
      </c>
    </row>
    <row r="287" spans="1:55" x14ac:dyDescent="0.25">
      <c r="A287" s="12">
        <v>334</v>
      </c>
      <c r="B287" t="s">
        <v>1172</v>
      </c>
      <c r="C287" t="s">
        <v>1173</v>
      </c>
      <c r="D287" s="3">
        <f t="shared" si="24"/>
        <v>334</v>
      </c>
      <c r="G287" s="8" t="s">
        <v>1478</v>
      </c>
      <c r="I287" t="s">
        <v>91</v>
      </c>
      <c r="J287" t="s">
        <v>91</v>
      </c>
      <c r="K287">
        <v>-1</v>
      </c>
      <c r="L287">
        <v>-1</v>
      </c>
      <c r="M287">
        <v>-1</v>
      </c>
      <c r="N287">
        <v>0</v>
      </c>
      <c r="O287" s="66" t="s">
        <v>1519</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c r="Y287" s="3" t="str">
        <f>IF(G287&lt;&gt;"LIBSETS_SETTYPE_BATTLEGROUND",IF(G287&lt;&gt;"LIBSETS_SETTYPE_SPECIAL",IF(X287&lt;&gt;"",X287,IF(Z287&lt;&gt;"",VLOOKUP(Z287,'ESO zone constants'!$D$3:$H$4953,5,FALSE),"")),""),"")</f>
        <v/>
      </c>
      <c r="Z287" t="str">
        <f>IF(AND(O287&lt;&gt;"",NOT(ISERROR(O287))),"",IF(AND(L287&lt;&gt;"",L287&gt;0,NOT(ISERROR(L287))),VLOOKUP(L287,'ESO dumped WayshrineInfo'!$K$3:$N$9999,4,FALSE),""))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43" t="str">
        <f>IF(AU287&lt;&gt;"",IF(AU287&lt;&gt;"LIBSETS_DROP_MECHANIC_MONSTER_NAME",VLOOKUP(AU287,'LibSets constants'!$I$4:$L$1003,4,FALSE),""),"")</f>
        <v/>
      </c>
      <c r="AX287" s="87" t="s">
        <v>2679</v>
      </c>
      <c r="AY287" s="21" t="str">
        <f t="shared" si="25"/>
        <v>[334] = {wayshrines={-1,-1,-1,}, dlcId=DLC_BASE_GAME</v>
      </c>
      <c r="AZ287" s="21" t="str">
        <f t="shared" si="26"/>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x14ac:dyDescent="0.25">
      <c r="A288" s="12">
        <v>335</v>
      </c>
      <c r="B288" t="s">
        <v>1174</v>
      </c>
      <c r="C288" t="s">
        <v>2633</v>
      </c>
      <c r="D288" s="3">
        <f t="shared" si="24"/>
        <v>335</v>
      </c>
      <c r="G288" s="8" t="s">
        <v>1482</v>
      </c>
      <c r="I288" t="s">
        <v>91</v>
      </c>
      <c r="J288" t="s">
        <v>91</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7" t="s">
        <v>2678</v>
      </c>
      <c r="AY288" s="21" t="str">
        <f t="shared" si="25"/>
        <v>[335] = {wayshrines={332,332,332,}, dlcId=DLC_HORNS_OF_THE_REACH</v>
      </c>
      <c r="AZ288" s="21" t="str">
        <f t="shared" si="26"/>
        <v>, zoneIds={974}, veteran=false</v>
      </c>
      <c r="BA288" s="21" t="str">
        <f t="shared" si="27"/>
        <v>, setType=LIBSETS_SETTYPE_DUNGEON</v>
      </c>
      <c r="BB288" s="21" t="str">
        <f t="shared" si="28"/>
        <v>},</v>
      </c>
      <c r="BC288" s="21" t="str">
        <f t="shared" si="29"/>
        <v xml:space="preserve"> --Draugr\'s Rest / Draugrruhe   [Falkreath Hold]</v>
      </c>
    </row>
    <row r="289" spans="1:55" x14ac:dyDescent="0.25">
      <c r="A289" s="12">
        <v>336</v>
      </c>
      <c r="B289" t="s">
        <v>1175</v>
      </c>
      <c r="C289" t="s">
        <v>1176</v>
      </c>
      <c r="D289" s="3">
        <f t="shared" si="24"/>
        <v>336</v>
      </c>
      <c r="G289" s="8" t="s">
        <v>1482</v>
      </c>
      <c r="I289" t="s">
        <v>91</v>
      </c>
      <c r="J289" t="s">
        <v>91</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WayshrineInfo'!$K$3:$N$9999,4,FALSE),""))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WayshrineInfo'!$K$3:$N$9999,4,FALSE),""))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7" t="s">
        <v>2678</v>
      </c>
      <c r="AY289" s="21" t="str">
        <f t="shared" si="25"/>
        <v>[336] = {wayshrines={332,332,332,}, dlcId=DLC_HORNS_OF_THE_REACH</v>
      </c>
      <c r="AZ289" s="21" t="str">
        <f t="shared" si="26"/>
        <v>, zoneIds={974}, veteran=false</v>
      </c>
      <c r="BA289" s="21" t="str">
        <f t="shared" si="27"/>
        <v>, setType=LIBSETS_SETTYPE_DUNGEON</v>
      </c>
      <c r="BB289" s="21" t="str">
        <f t="shared" si="28"/>
        <v>},</v>
      </c>
      <c r="BC289" s="21" t="str">
        <f t="shared" si="29"/>
        <v xml:space="preserve"> --Pillar of Nirn / Säulen von Nirn   [Falkreath Hold]</v>
      </c>
    </row>
    <row r="290" spans="1:55" x14ac:dyDescent="0.25">
      <c r="A290" s="12">
        <v>337</v>
      </c>
      <c r="B290" t="s">
        <v>1177</v>
      </c>
      <c r="C290" t="s">
        <v>1178</v>
      </c>
      <c r="D290" s="3">
        <f t="shared" si="24"/>
        <v>337</v>
      </c>
      <c r="G290" s="8" t="s">
        <v>1482</v>
      </c>
      <c r="I290" t="s">
        <v>91</v>
      </c>
      <c r="J290" t="s">
        <v>91</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7" t="s">
        <v>2678</v>
      </c>
      <c r="AY290" s="21" t="str">
        <f t="shared" si="25"/>
        <v>[337] = {wayshrines={332,332,332,}, dlcId=DLC_HORNS_OF_THE_REACH</v>
      </c>
      <c r="AZ290" s="21" t="str">
        <f t="shared" si="26"/>
        <v>, zoneIds={974}, veteran=false</v>
      </c>
      <c r="BA290" s="21" t="str">
        <f t="shared" si="27"/>
        <v>, setType=LIBSETS_SETTYPE_DUNGEON</v>
      </c>
      <c r="BB290" s="21" t="str">
        <f t="shared" si="28"/>
        <v>},</v>
      </c>
      <c r="BC290" s="21" t="str">
        <f t="shared" si="29"/>
        <v xml:space="preserve"> --Ironblood / Eisenblut   [Falkreath Hold]</v>
      </c>
    </row>
    <row r="291" spans="1:55" x14ac:dyDescent="0.25">
      <c r="A291" s="12">
        <v>338</v>
      </c>
      <c r="B291" t="s">
        <v>1179</v>
      </c>
      <c r="C291" t="s">
        <v>1180</v>
      </c>
      <c r="D291" s="3">
        <f t="shared" si="24"/>
        <v>338</v>
      </c>
      <c r="E291" s="42"/>
      <c r="G291" s="8" t="s">
        <v>1482</v>
      </c>
      <c r="I291" t="s">
        <v>91</v>
      </c>
      <c r="J291" t="s">
        <v>91</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7" t="s">
        <v>2678</v>
      </c>
      <c r="AY291" s="21" t="str">
        <f t="shared" si="25"/>
        <v>[338] = {wayshrines={326,326,326,}, dlcId=DLC_HORNS_OF_THE_REACH</v>
      </c>
      <c r="AZ291" s="21" t="str">
        <f t="shared" si="26"/>
        <v>, zoneIds={973}, veteran=false</v>
      </c>
      <c r="BA291" s="21" t="str">
        <f t="shared" si="27"/>
        <v>, setType=LIBSETS_SETTYPE_DUNGEON</v>
      </c>
      <c r="BB291" s="21" t="str">
        <f t="shared" si="28"/>
        <v>},</v>
      </c>
      <c r="BC291" s="21" t="str">
        <f t="shared" si="29"/>
        <v xml:space="preserve"> --Flame Blossom / Flammenblüte   [Bloodroot Forge]</v>
      </c>
    </row>
    <row r="292" spans="1:55" x14ac:dyDescent="0.25">
      <c r="A292" s="12">
        <v>339</v>
      </c>
      <c r="B292" t="s">
        <v>1181</v>
      </c>
      <c r="C292" t="s">
        <v>1182</v>
      </c>
      <c r="D292" s="3">
        <f t="shared" si="24"/>
        <v>339</v>
      </c>
      <c r="E292" s="42"/>
      <c r="G292" s="8" t="s">
        <v>1482</v>
      </c>
      <c r="I292" t="s">
        <v>91</v>
      </c>
      <c r="J292" t="s">
        <v>91</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7" t="s">
        <v>2679</v>
      </c>
      <c r="AY292" s="21" t="str">
        <f t="shared" si="25"/>
        <v>[339] = {wayshrines={326,326,326,}, dlcId=DLC_HORNS_OF_THE_REACH</v>
      </c>
      <c r="AZ292" s="21" t="str">
        <f t="shared" si="26"/>
        <v>, zoneIds={973}, veteran=false</v>
      </c>
      <c r="BA292" s="21" t="str">
        <f t="shared" si="27"/>
        <v>, setType=LIBSETS_SETTYPE_DUNGEON</v>
      </c>
      <c r="BB292" s="21" t="str">
        <f t="shared" si="28"/>
        <v>, isProcSetAllowedInPvP=1},</v>
      </c>
      <c r="BC292" s="21" t="str">
        <f t="shared" si="29"/>
        <v xml:space="preserve"> --Blooddrinker / Bluttrinker   [Bloodroot Forge]</v>
      </c>
    </row>
    <row r="293" spans="1:55" x14ac:dyDescent="0.25">
      <c r="A293" s="12">
        <v>340</v>
      </c>
      <c r="B293" t="s">
        <v>1183</v>
      </c>
      <c r="C293" t="s">
        <v>2634</v>
      </c>
      <c r="D293" s="3">
        <f t="shared" si="24"/>
        <v>340</v>
      </c>
      <c r="E293" s="42"/>
      <c r="G293" s="8" t="s">
        <v>1482</v>
      </c>
      <c r="I293" t="s">
        <v>91</v>
      </c>
      <c r="J293" t="s">
        <v>91</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7" t="s">
        <v>2678</v>
      </c>
      <c r="AY293" s="21" t="str">
        <f t="shared" si="25"/>
        <v>[340] = {wayshrines={326,326,326,}, dlcId=DLC_HORNS_OF_THE_REACH</v>
      </c>
      <c r="AZ293" s="21" t="str">
        <f t="shared" si="26"/>
        <v>, zoneIds={973}, veteran=false</v>
      </c>
      <c r="BA293" s="21" t="str">
        <f t="shared" si="27"/>
        <v>, setType=LIBSETS_SETTYPE_DUNGEON</v>
      </c>
      <c r="BB293" s="21" t="str">
        <f t="shared" si="28"/>
        <v>},</v>
      </c>
      <c r="BC293" s="21" t="str">
        <f t="shared" si="29"/>
        <v xml:space="preserve"> --Hagraven\'s Garden / Vettelgarten   [Bloodroot Forge]</v>
      </c>
    </row>
    <row r="294" spans="1:55" x14ac:dyDescent="0.25">
      <c r="A294" s="5">
        <v>341</v>
      </c>
      <c r="B294" t="s">
        <v>1184</v>
      </c>
      <c r="C294" t="s">
        <v>4</v>
      </c>
      <c r="D294" s="3">
        <f t="shared" si="24"/>
        <v>341</v>
      </c>
      <c r="G294" s="8" t="s">
        <v>1484</v>
      </c>
      <c r="H294" s="100">
        <v>3</v>
      </c>
      <c r="I294" t="s">
        <v>1471</v>
      </c>
      <c r="J294" t="s">
        <v>91</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87" t="s">
        <v>2678</v>
      </c>
      <c r="AY294" s="21" t="str">
        <f t="shared" si="25"/>
        <v>[341] = {wayshrines={326,326,326,}, dlcId=DLC_HORNS_OF_THE_REACH</v>
      </c>
      <c r="AZ294" s="21" t="str">
        <f t="shared" si="26"/>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x14ac:dyDescent="0.25">
      <c r="A295" s="5">
        <v>342</v>
      </c>
      <c r="B295" t="s">
        <v>3</v>
      </c>
      <c r="C295" t="s">
        <v>3</v>
      </c>
      <c r="D295" s="3">
        <f t="shared" si="24"/>
        <v>342</v>
      </c>
      <c r="G295" s="8" t="s">
        <v>1484</v>
      </c>
      <c r="H295" s="100">
        <v>3</v>
      </c>
      <c r="I295" t="s">
        <v>1471</v>
      </c>
      <c r="J295" t="s">
        <v>91</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WayshrineInfo'!$K$3:$N$9999,4,FALSE),""))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WayshrineInfo'!$K$3:$N$9999,4,FALSE),""))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43"/>
      <c r="AX295" s="87" t="s">
        <v>2678</v>
      </c>
      <c r="AY295" s="21" t="str">
        <f t="shared" si="25"/>
        <v>[342] = {wayshrines={332,332,332,}, dlcId=DLC_HORNS_OF_THE_REACH</v>
      </c>
      <c r="AZ295" s="21" t="str">
        <f t="shared" si="26"/>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x14ac:dyDescent="0.25">
      <c r="A296" s="12">
        <v>343</v>
      </c>
      <c r="B296" t="s">
        <v>1185</v>
      </c>
      <c r="C296" t="s">
        <v>2635</v>
      </c>
      <c r="D296" s="3">
        <f t="shared" si="24"/>
        <v>343</v>
      </c>
      <c r="E296" s="42"/>
      <c r="G296" s="8" t="s">
        <v>1482</v>
      </c>
      <c r="I296" t="s">
        <v>91</v>
      </c>
      <c r="J296" t="s">
        <v>91</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7" t="s">
        <v>2678</v>
      </c>
      <c r="AY296" s="21" t="str">
        <f t="shared" si="25"/>
        <v>[343] = {wayshrines={341,341,341,}, dlcId=DLC_DRAGON_BONES</v>
      </c>
      <c r="AZ296" s="21" t="str">
        <f t="shared" si="26"/>
        <v>, zoneIds={1009}, veteran=false</v>
      </c>
      <c r="BA296" s="21" t="str">
        <f t="shared" si="27"/>
        <v>, setType=LIBSETS_SETTYPE_DUNGEON</v>
      </c>
      <c r="BB296" s="21" t="str">
        <f t="shared" si="28"/>
        <v>},</v>
      </c>
      <c r="BC296" s="21" t="str">
        <f t="shared" si="29"/>
        <v xml:space="preserve"> --Caluurion\'s Legacy / Caluurions Erbe   [Fang Lair]</v>
      </c>
    </row>
    <row r="297" spans="1:55" x14ac:dyDescent="0.25">
      <c r="A297" s="12">
        <v>344</v>
      </c>
      <c r="B297" t="s">
        <v>1186</v>
      </c>
      <c r="C297" t="s">
        <v>1187</v>
      </c>
      <c r="D297" s="3">
        <f t="shared" si="24"/>
        <v>344</v>
      </c>
      <c r="G297" s="8" t="s">
        <v>1482</v>
      </c>
      <c r="I297" t="s">
        <v>91</v>
      </c>
      <c r="J297" t="s">
        <v>91</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7" t="s">
        <v>2678</v>
      </c>
      <c r="AY297" s="21" t="str">
        <f t="shared" si="25"/>
        <v>[344] = {wayshrines={341,341,341,}, dlcId=DLC_DRAGON_BONES</v>
      </c>
      <c r="AZ297" s="21" t="str">
        <f t="shared" si="26"/>
        <v>, zoneIds={1009}, veteran=false</v>
      </c>
      <c r="BA297" s="21" t="str">
        <f t="shared" si="27"/>
        <v>, setType=LIBSETS_SETTYPE_DUNGEON</v>
      </c>
      <c r="BB297" s="21" t="str">
        <f t="shared" si="28"/>
        <v>},</v>
      </c>
      <c r="BC297" s="21" t="str">
        <f t="shared" si="29"/>
        <v xml:space="preserve"> --Trappings of Invigoration / Stärkungsprunk   [Fang Lair]</v>
      </c>
    </row>
    <row r="298" spans="1:55" x14ac:dyDescent="0.25">
      <c r="A298" s="12">
        <v>345</v>
      </c>
      <c r="B298" t="s">
        <v>1188</v>
      </c>
      <c r="C298" t="s">
        <v>2636</v>
      </c>
      <c r="D298" s="3">
        <f t="shared" si="24"/>
        <v>345</v>
      </c>
      <c r="G298" s="8" t="s">
        <v>1482</v>
      </c>
      <c r="I298" t="s">
        <v>91</v>
      </c>
      <c r="J298" t="s">
        <v>91</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7" t="s">
        <v>2678</v>
      </c>
      <c r="AY298" s="21" t="str">
        <f t="shared" si="25"/>
        <v>[345] = {wayshrines={341,341,341,}, dlcId=DLC_DRAGON_BONES</v>
      </c>
      <c r="AZ298" s="21" t="str">
        <f t="shared" si="26"/>
        <v>, zoneIds={1009}, veteran=false</v>
      </c>
      <c r="BA298" s="21" t="str">
        <f t="shared" si="27"/>
        <v>, setType=LIBSETS_SETTYPE_DUNGEON</v>
      </c>
      <c r="BB298" s="21" t="str">
        <f t="shared" si="28"/>
        <v>},</v>
      </c>
      <c r="BC298" s="21" t="str">
        <f t="shared" si="29"/>
        <v xml:space="preserve"> --Ulfnor\'s Favor / Ulfnors Gunst   [Fang Lair]</v>
      </c>
    </row>
    <row r="299" spans="1:55" x14ac:dyDescent="0.25">
      <c r="A299" s="12">
        <v>346</v>
      </c>
      <c r="B299" t="s">
        <v>1189</v>
      </c>
      <c r="C299" t="s">
        <v>2637</v>
      </c>
      <c r="D299" s="3">
        <f t="shared" si="24"/>
        <v>346</v>
      </c>
      <c r="G299" s="8" t="s">
        <v>1482</v>
      </c>
      <c r="I299" t="s">
        <v>91</v>
      </c>
      <c r="J299" t="s">
        <v>91</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7" t="s">
        <v>2679</v>
      </c>
      <c r="AY299" s="21" t="str">
        <f t="shared" si="25"/>
        <v>[346] = {wayshrines={363,363,363,}, dlcId=DLC_DRAGON_BONES</v>
      </c>
      <c r="AZ299" s="21" t="str">
        <f t="shared" si="26"/>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x14ac:dyDescent="0.25">
      <c r="A300" s="12">
        <v>347</v>
      </c>
      <c r="B300" t="s">
        <v>1190</v>
      </c>
      <c r="C300" t="s">
        <v>1191</v>
      </c>
      <c r="D300" s="3">
        <f t="shared" si="24"/>
        <v>347</v>
      </c>
      <c r="G300" s="8" t="s">
        <v>1482</v>
      </c>
      <c r="I300" t="s">
        <v>91</v>
      </c>
      <c r="J300" t="s">
        <v>91</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7" t="s">
        <v>2678</v>
      </c>
      <c r="AY300" s="21" t="str">
        <f t="shared" si="25"/>
        <v>[347] = {wayshrines={363,363,363,}, dlcId=DLC_DRAGON_BONES</v>
      </c>
      <c r="AZ300" s="21" t="str">
        <f t="shared" si="26"/>
        <v>, zoneIds={1010}, veteran=false</v>
      </c>
      <c r="BA300" s="21" t="str">
        <f t="shared" si="27"/>
        <v>, setType=LIBSETS_SETTYPE_DUNGEON</v>
      </c>
      <c r="BB300" s="21" t="str">
        <f t="shared" si="28"/>
        <v>},</v>
      </c>
      <c r="BC300" s="21" t="str">
        <f t="shared" si="29"/>
        <v xml:space="preserve"> --Plague Slinger / Seuchenschleuder   [Scalecaller Peak]</v>
      </c>
    </row>
    <row r="301" spans="1:55" x14ac:dyDescent="0.25">
      <c r="A301" s="12">
        <v>348</v>
      </c>
      <c r="B301" t="s">
        <v>1192</v>
      </c>
      <c r="C301" t="s">
        <v>1193</v>
      </c>
      <c r="D301" s="3">
        <f t="shared" si="24"/>
        <v>348</v>
      </c>
      <c r="G301" s="8" t="s">
        <v>1482</v>
      </c>
      <c r="I301" t="s">
        <v>91</v>
      </c>
      <c r="J301" t="s">
        <v>91</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7" t="s">
        <v>2678</v>
      </c>
      <c r="AY301" s="21" t="str">
        <f t="shared" si="25"/>
        <v>[348] = {wayshrines={363,363,363,}, dlcId=DLC_DRAGON_BONES</v>
      </c>
      <c r="AZ301" s="21" t="str">
        <f t="shared" si="26"/>
        <v>, zoneIds={1010}, veteran=false</v>
      </c>
      <c r="BA301" s="21" t="str">
        <f t="shared" si="27"/>
        <v>, setType=LIBSETS_SETTYPE_DUNGEON</v>
      </c>
      <c r="BB301" s="21" t="str">
        <f t="shared" si="28"/>
        <v>},</v>
      </c>
      <c r="BC301" s="21" t="str">
        <f t="shared" si="29"/>
        <v xml:space="preserve"> --Curse of Doylemish / Fluch von Doylemish   [Scalecaller Peak]</v>
      </c>
    </row>
    <row r="302" spans="1:55" x14ac:dyDescent="0.25">
      <c r="A302" s="5">
        <v>349</v>
      </c>
      <c r="B302" t="s">
        <v>30</v>
      </c>
      <c r="C302" t="s">
        <v>30</v>
      </c>
      <c r="D302" s="3">
        <f t="shared" si="24"/>
        <v>349</v>
      </c>
      <c r="G302" s="8" t="s">
        <v>1484</v>
      </c>
      <c r="H302" s="100">
        <v>3</v>
      </c>
      <c r="I302" t="s">
        <v>1471</v>
      </c>
      <c r="J302" t="s">
        <v>91</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43"/>
      <c r="AX302" s="87" t="s">
        <v>2678</v>
      </c>
      <c r="AY302" s="21" t="str">
        <f t="shared" si="25"/>
        <v>[349] = {wayshrines={341,341,341,}, dlcId=DLC_DRAGON_BONES</v>
      </c>
      <c r="AZ302" s="21" t="str">
        <f t="shared" si="26"/>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x14ac:dyDescent="0.25">
      <c r="A303" s="5">
        <v>350</v>
      </c>
      <c r="B303" t="s">
        <v>34</v>
      </c>
      <c r="C303" t="s">
        <v>34</v>
      </c>
      <c r="D303" s="3">
        <f t="shared" si="24"/>
        <v>350</v>
      </c>
      <c r="G303" s="8" t="s">
        <v>1484</v>
      </c>
      <c r="H303" s="100">
        <v>3</v>
      </c>
      <c r="I303" t="s">
        <v>1471</v>
      </c>
      <c r="J303" t="s">
        <v>91</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97"/>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43"/>
      <c r="AX303" s="87" t="s">
        <v>2678</v>
      </c>
      <c r="AY303" s="21" t="str">
        <f t="shared" si="25"/>
        <v>[350] = {wayshrines={363,363,363,}, dlcId=DLC_DRAGON_BONES</v>
      </c>
      <c r="AZ303" s="21" t="str">
        <f t="shared" si="26"/>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x14ac:dyDescent="0.25">
      <c r="A304" s="5">
        <v>351</v>
      </c>
      <c r="B304" t="s">
        <v>1194</v>
      </c>
      <c r="C304" t="s">
        <v>1195</v>
      </c>
      <c r="D304" s="3">
        <f t="shared" si="24"/>
        <v>351</v>
      </c>
      <c r="G304" s="8" t="s">
        <v>1479</v>
      </c>
      <c r="I304" t="s">
        <v>91</v>
      </c>
      <c r="J304" t="s">
        <v>91</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WayshrineInfo'!$K$3:$N$9999,4,FALSE),""))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WayshrineInfo'!$K$3:$N$9999,4,FALSE),""))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7" t="s">
        <v>2679</v>
      </c>
      <c r="AY304" s="21" t="str">
        <f t="shared" si="25"/>
        <v>[351] = {wayshrines={339,339,339,}, traitsNeeded=6, dlcId=DLC_CLOCKWORK_CITY</v>
      </c>
      <c r="AZ304" s="21" t="str">
        <f t="shared" si="26"/>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x14ac:dyDescent="0.25">
      <c r="A305" s="5">
        <v>352</v>
      </c>
      <c r="B305" t="s">
        <v>1196</v>
      </c>
      <c r="C305" t="s">
        <v>1197</v>
      </c>
      <c r="D305" s="3">
        <f t="shared" si="24"/>
        <v>352</v>
      </c>
      <c r="G305" s="8" t="s">
        <v>1479</v>
      </c>
      <c r="I305" t="s">
        <v>91</v>
      </c>
      <c r="J305" t="s">
        <v>91</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WayshrineInfo'!$K$3:$N$9999,4,FALSE),""))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WayshrineInfo'!$K$3:$N$9999,4,FALSE),""))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87" t="s">
        <v>2679</v>
      </c>
      <c r="AY305" s="21" t="str">
        <f t="shared" si="25"/>
        <v>[352] = {wayshrines={337,337,337,}, traitsNeeded=2, dlcId=DLC_CLOCKWORK_CITY</v>
      </c>
      <c r="AZ305" s="21" t="str">
        <f t="shared" si="26"/>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x14ac:dyDescent="0.25">
      <c r="A306" s="5">
        <v>353</v>
      </c>
      <c r="B306" t="s">
        <v>1198</v>
      </c>
      <c r="C306" t="s">
        <v>1199</v>
      </c>
      <c r="D306" s="3">
        <f t="shared" si="24"/>
        <v>353</v>
      </c>
      <c r="G306" s="8" t="s">
        <v>1479</v>
      </c>
      <c r="I306" t="s">
        <v>91</v>
      </c>
      <c r="J306" t="s">
        <v>91</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WayshrineInfo'!$K$3:$N$9999,4,FALSE),""))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WayshrineInfo'!$K$3:$N$9999,4,FALSE),""))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87" t="s">
        <v>2678</v>
      </c>
      <c r="AY306" s="21" t="str">
        <f t="shared" si="25"/>
        <v>[353] = {wayshrines={338,338,338,}, traitsNeeded=4, dlcId=DLC_CLOCKWORK_CITY</v>
      </c>
      <c r="AZ306" s="21" t="str">
        <f t="shared" si="26"/>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x14ac:dyDescent="0.25">
      <c r="A307" s="12">
        <v>354</v>
      </c>
      <c r="B307" t="s">
        <v>1200</v>
      </c>
      <c r="C307" t="s">
        <v>1201</v>
      </c>
      <c r="D307" s="3">
        <f t="shared" si="24"/>
        <v>354</v>
      </c>
      <c r="G307" s="8" t="s">
        <v>1485</v>
      </c>
      <c r="I307" t="s">
        <v>91</v>
      </c>
      <c r="J307" t="s">
        <v>91</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7" t="s">
        <v>2678</v>
      </c>
      <c r="AY307" s="21" t="str">
        <f t="shared" si="25"/>
        <v>[354] = {wayshrines={-1,-1,-1,}, dlcId=DLC_CLOCKWORK_CITY</v>
      </c>
      <c r="AZ307" s="21" t="str">
        <f t="shared" si="26"/>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x14ac:dyDescent="0.25">
      <c r="A308" s="12">
        <v>355</v>
      </c>
      <c r="B308" t="s">
        <v>1202</v>
      </c>
      <c r="C308" t="s">
        <v>1203</v>
      </c>
      <c r="D308" s="3">
        <f t="shared" si="24"/>
        <v>355</v>
      </c>
      <c r="G308" s="8" t="s">
        <v>1485</v>
      </c>
      <c r="I308" t="s">
        <v>91</v>
      </c>
      <c r="J308" t="s">
        <v>91</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7" t="s">
        <v>2678</v>
      </c>
      <c r="AY308" s="21" t="str">
        <f t="shared" si="25"/>
        <v>[355] = {wayshrines={-1,-1,-1,}, dlcId=DLC_CLOCKWORK_CITY</v>
      </c>
      <c r="AZ308" s="21" t="str">
        <f t="shared" si="26"/>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x14ac:dyDescent="0.25">
      <c r="A309" s="12">
        <v>356</v>
      </c>
      <c r="B309" t="s">
        <v>1204</v>
      </c>
      <c r="C309" t="s">
        <v>1205</v>
      </c>
      <c r="D309" s="3">
        <f t="shared" si="24"/>
        <v>356</v>
      </c>
      <c r="G309" s="8" t="s">
        <v>1485</v>
      </c>
      <c r="I309" t="s">
        <v>91</v>
      </c>
      <c r="J309" t="s">
        <v>91</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7" t="s">
        <v>2678</v>
      </c>
      <c r="AY309" s="21" t="str">
        <f t="shared" si="25"/>
        <v>[356] = {wayshrines={-1,-1,-1,}, dlcId=DLC_CLOCKWORK_CITY</v>
      </c>
      <c r="AZ309" s="21" t="str">
        <f t="shared" si="26"/>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x14ac:dyDescent="0.25">
      <c r="A310" s="12">
        <v>357</v>
      </c>
      <c r="B310" t="s">
        <v>1206</v>
      </c>
      <c r="C310" t="s">
        <v>1207</v>
      </c>
      <c r="D310" s="3">
        <f t="shared" si="24"/>
        <v>357</v>
      </c>
      <c r="G310" s="8" t="s">
        <v>1486</v>
      </c>
      <c r="I310" t="s">
        <v>92</v>
      </c>
      <c r="J310" t="s">
        <v>91</v>
      </c>
      <c r="K310">
        <v>346</v>
      </c>
      <c r="L310">
        <v>346</v>
      </c>
      <c r="M310">
        <v>346</v>
      </c>
      <c r="N310">
        <v>0</v>
      </c>
      <c r="O310" s="66" t="s">
        <v>660</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2813</v>
      </c>
      <c r="W310" s="3" t="s">
        <v>2829</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87" t="s">
        <v>2678</v>
      </c>
      <c r="AY310" s="21" t="str">
        <f t="shared" si="25"/>
        <v>[357] = {wayshrines={346,346,346,}, dlcId=DLC_CLOCKWORK_CITY</v>
      </c>
      <c r="AZ310" s="21" t="str">
        <f t="shared" si="26"/>
        <v>, zoneIds={1000}, veteran=true</v>
      </c>
      <c r="BA310" s="21" t="str">
        <f t="shared" si="27"/>
        <v>, setType=LIBSETS_SETTYPE_TRIAL</v>
      </c>
      <c r="BB31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 t="shared" si="29"/>
        <v xml:space="preserve"> --Disciplined Slash (Perfected) / Disziplinierter Schnitt (vollendet)   [Asylum Sanctorium]</v>
      </c>
    </row>
    <row r="311" spans="1:55" x14ac:dyDescent="0.25">
      <c r="A311" s="12">
        <v>358</v>
      </c>
      <c r="B311" t="s">
        <v>1208</v>
      </c>
      <c r="C311" t="s">
        <v>1209</v>
      </c>
      <c r="D311" s="3">
        <f t="shared" si="24"/>
        <v>358</v>
      </c>
      <c r="G311" s="8" t="s">
        <v>1486</v>
      </c>
      <c r="I311" t="s">
        <v>92</v>
      </c>
      <c r="J311" t="s">
        <v>91</v>
      </c>
      <c r="K311">
        <v>346</v>
      </c>
      <c r="L311">
        <v>346</v>
      </c>
      <c r="M311">
        <v>346</v>
      </c>
      <c r="N311">
        <v>0</v>
      </c>
      <c r="O311" s="66" t="s">
        <v>660</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2813</v>
      </c>
      <c r="W311" s="3" t="s">
        <v>2829</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87" t="s">
        <v>2678</v>
      </c>
      <c r="AY311" s="21" t="str">
        <f t="shared" si="25"/>
        <v>[358] = {wayshrines={346,346,346,}, dlcId=DLC_CLOCKWORK_CITY</v>
      </c>
      <c r="AZ311" s="21" t="str">
        <f t="shared" si="26"/>
        <v>, zoneIds={1000}, veteran=true</v>
      </c>
      <c r="BA311" s="21" t="str">
        <f t="shared" si="27"/>
        <v>, setType=LIBSETS_SETTYPE_TRIAL</v>
      </c>
      <c r="BB31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 t="shared" si="29"/>
        <v xml:space="preserve"> --Defensive Position (Perfected) / Defensive Position (vollendet)   [Asylum Sanctorium]</v>
      </c>
    </row>
    <row r="312" spans="1:55" x14ac:dyDescent="0.25">
      <c r="A312" s="12">
        <v>359</v>
      </c>
      <c r="B312" t="s">
        <v>1210</v>
      </c>
      <c r="C312" t="s">
        <v>1211</v>
      </c>
      <c r="D312" s="3">
        <f t="shared" si="24"/>
        <v>359</v>
      </c>
      <c r="E312" s="42"/>
      <c r="G312" s="8" t="s">
        <v>1486</v>
      </c>
      <c r="I312" t="s">
        <v>92</v>
      </c>
      <c r="J312" t="s">
        <v>91</v>
      </c>
      <c r="K312">
        <v>346</v>
      </c>
      <c r="L312">
        <v>346</v>
      </c>
      <c r="M312">
        <v>346</v>
      </c>
      <c r="N312">
        <v>0</v>
      </c>
      <c r="O312" s="66" t="s">
        <v>660</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2813</v>
      </c>
      <c r="W312" s="3" t="s">
        <v>2829</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87" t="s">
        <v>2678</v>
      </c>
      <c r="AY312" s="21" t="str">
        <f t="shared" si="25"/>
        <v>[359] = {wayshrines={346,346,346,}, dlcId=DLC_CLOCKWORK_CITY</v>
      </c>
      <c r="AZ312" s="21" t="str">
        <f t="shared" si="26"/>
        <v>, zoneIds={1000}, veteran=true</v>
      </c>
      <c r="BA312" s="21" t="str">
        <f t="shared" si="27"/>
        <v>, setType=LIBSETS_SETTYPE_TRIAL</v>
      </c>
      <c r="BB312"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 t="shared" si="29"/>
        <v xml:space="preserve"> --Chaotic Whirlwind (Perfected) / Chaotischer Wirbelwind (vollendet)   [Asylum Sanctorium]</v>
      </c>
    </row>
    <row r="313" spans="1:55" x14ac:dyDescent="0.25">
      <c r="A313" s="12">
        <v>360</v>
      </c>
      <c r="B313" t="s">
        <v>1212</v>
      </c>
      <c r="C313" t="s">
        <v>1213</v>
      </c>
      <c r="D313" s="3">
        <f t="shared" si="24"/>
        <v>360</v>
      </c>
      <c r="G313" s="8" t="s">
        <v>1486</v>
      </c>
      <c r="I313" t="s">
        <v>92</v>
      </c>
      <c r="J313" t="s">
        <v>91</v>
      </c>
      <c r="K313">
        <v>346</v>
      </c>
      <c r="L313">
        <v>346</v>
      </c>
      <c r="M313">
        <v>346</v>
      </c>
      <c r="N313">
        <v>0</v>
      </c>
      <c r="O313" s="66" t="s">
        <v>660</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2813</v>
      </c>
      <c r="W313" s="3" t="s">
        <v>2829</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7" t="s">
        <v>2678</v>
      </c>
      <c r="AY313" s="21" t="str">
        <f t="shared" si="25"/>
        <v>[360] = {wayshrines={346,346,346,}, dlcId=DLC_CLOCKWORK_CITY</v>
      </c>
      <c r="AZ313" s="21" t="str">
        <f t="shared" si="26"/>
        <v>, zoneIds={1000}, veteran=true</v>
      </c>
      <c r="BA313" s="21" t="str">
        <f t="shared" si="27"/>
        <v>, setType=LIBSETS_SETTYPE_TRIAL</v>
      </c>
      <c r="BB31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 t="shared" si="29"/>
        <v xml:space="preserve"> --Piercing Spray (Perfected) / Durchdringende Salve (vollendet)   [Asylum Sanctorium]</v>
      </c>
    </row>
    <row r="314" spans="1:55" x14ac:dyDescent="0.25">
      <c r="A314" s="12">
        <v>361</v>
      </c>
      <c r="B314" t="s">
        <v>1214</v>
      </c>
      <c r="C314" t="s">
        <v>1215</v>
      </c>
      <c r="D314" s="3">
        <f t="shared" si="24"/>
        <v>361</v>
      </c>
      <c r="G314" s="8" t="s">
        <v>1486</v>
      </c>
      <c r="I314" t="s">
        <v>92</v>
      </c>
      <c r="J314" t="s">
        <v>91</v>
      </c>
      <c r="K314">
        <v>346</v>
      </c>
      <c r="L314">
        <v>346</v>
      </c>
      <c r="M314">
        <v>346</v>
      </c>
      <c r="N314">
        <v>0</v>
      </c>
      <c r="O314" s="66" t="s">
        <v>660</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2813</v>
      </c>
      <c r="W314" s="3" t="s">
        <v>2829</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7" t="s">
        <v>2678</v>
      </c>
      <c r="AY314" s="21" t="str">
        <f t="shared" si="25"/>
        <v>[361] = {wayshrines={346,346,346,}, dlcId=DLC_CLOCKWORK_CITY</v>
      </c>
      <c r="AZ314" s="21" t="str">
        <f t="shared" si="26"/>
        <v>, zoneIds={1000}, veteran=true</v>
      </c>
      <c r="BA314" s="21" t="str">
        <f t="shared" si="27"/>
        <v>, setType=LIBSETS_SETTYPE_TRIAL</v>
      </c>
      <c r="BB31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 t="shared" si="29"/>
        <v xml:space="preserve"> --Concentrated Force (Perfected) / Konzentrierte Kraft (vollendet)   [Asylum Sanctorium]</v>
      </c>
    </row>
    <row r="315" spans="1:55" x14ac:dyDescent="0.25">
      <c r="A315" s="12">
        <v>362</v>
      </c>
      <c r="B315" t="s">
        <v>1216</v>
      </c>
      <c r="C315" t="s">
        <v>1217</v>
      </c>
      <c r="D315" s="3">
        <f t="shared" si="24"/>
        <v>362</v>
      </c>
      <c r="G315" s="8" t="s">
        <v>1486</v>
      </c>
      <c r="I315" t="s">
        <v>92</v>
      </c>
      <c r="J315" t="s">
        <v>91</v>
      </c>
      <c r="K315">
        <v>346</v>
      </c>
      <c r="L315">
        <v>346</v>
      </c>
      <c r="M315">
        <v>346</v>
      </c>
      <c r="N315">
        <v>0</v>
      </c>
      <c r="O315" s="66" t="s">
        <v>660</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2813</v>
      </c>
      <c r="W315" s="3" t="s">
        <v>2829</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87" t="s">
        <v>2678</v>
      </c>
      <c r="AY315" s="21" t="str">
        <f t="shared" si="25"/>
        <v>[362] = {wayshrines={346,346,346,}, dlcId=DLC_CLOCKWORK_CITY</v>
      </c>
      <c r="AZ315" s="21" t="str">
        <f t="shared" si="26"/>
        <v>, zoneIds={1000}, veteran=true</v>
      </c>
      <c r="BA315" s="21" t="str">
        <f t="shared" si="27"/>
        <v>, setType=LIBSETS_SETTYPE_TRIAL</v>
      </c>
      <c r="BB31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 t="shared" si="29"/>
        <v xml:space="preserve"> --Timeless Blessing (Perfected) / Zeitloser Segen (vollendet)   [Asylum Sanctorium]</v>
      </c>
    </row>
    <row r="316" spans="1:55" x14ac:dyDescent="0.25">
      <c r="A316" s="12">
        <v>363</v>
      </c>
      <c r="B316" t="s">
        <v>1218</v>
      </c>
      <c r="C316" t="s">
        <v>1219</v>
      </c>
      <c r="D316" s="3">
        <f t="shared" si="24"/>
        <v>363</v>
      </c>
      <c r="G316" s="8" t="s">
        <v>1486</v>
      </c>
      <c r="I316" t="s">
        <v>91</v>
      </c>
      <c r="J316" t="s">
        <v>91</v>
      </c>
      <c r="K316">
        <v>346</v>
      </c>
      <c r="L316">
        <v>346</v>
      </c>
      <c r="M316">
        <v>346</v>
      </c>
      <c r="N316">
        <v>0</v>
      </c>
      <c r="O316" s="66" t="s">
        <v>660</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2813</v>
      </c>
      <c r="W316" s="3" t="s">
        <v>2829</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87" t="s">
        <v>2678</v>
      </c>
      <c r="AY316" s="21" t="str">
        <f t="shared" si="25"/>
        <v>[363] = {wayshrines={346,346,346,}, dlcId=DLC_CLOCKWORK_CITY</v>
      </c>
      <c r="AZ316" s="21" t="str">
        <f t="shared" si="26"/>
        <v>, zoneIds={1000}, veteran=false</v>
      </c>
      <c r="BA316" s="21" t="str">
        <f t="shared" si="27"/>
        <v>, setType=LIBSETS_SETTYPE_TRIAL</v>
      </c>
      <c r="BB31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 t="shared" si="29"/>
        <v xml:space="preserve"> --Disciplined Slash / Disziplinierter Schnitt   [Asylum Sanctorium]</v>
      </c>
    </row>
    <row r="317" spans="1:55" x14ac:dyDescent="0.25">
      <c r="A317" s="12">
        <v>364</v>
      </c>
      <c r="B317" t="s">
        <v>1220</v>
      </c>
      <c r="C317" t="s">
        <v>1220</v>
      </c>
      <c r="D317" s="3">
        <f t="shared" si="24"/>
        <v>364</v>
      </c>
      <c r="G317" s="8" t="s">
        <v>1486</v>
      </c>
      <c r="I317" t="s">
        <v>91</v>
      </c>
      <c r="J317" t="s">
        <v>91</v>
      </c>
      <c r="K317">
        <v>346</v>
      </c>
      <c r="L317">
        <v>346</v>
      </c>
      <c r="M317">
        <v>346</v>
      </c>
      <c r="N317">
        <v>0</v>
      </c>
      <c r="O317" s="66" t="s">
        <v>660</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2813</v>
      </c>
      <c r="W317" s="3" t="s">
        <v>2829</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87" t="s">
        <v>2678</v>
      </c>
      <c r="AY317" s="21" t="str">
        <f t="shared" si="25"/>
        <v>[364] = {wayshrines={346,346,346,}, dlcId=DLC_CLOCKWORK_CITY</v>
      </c>
      <c r="AZ317" s="21" t="str">
        <f t="shared" si="26"/>
        <v>, zoneIds={1000}, veteran=false</v>
      </c>
      <c r="BA317" s="21" t="str">
        <f t="shared" si="27"/>
        <v>, setType=LIBSETS_SETTYPE_TRIAL</v>
      </c>
      <c r="BB317"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 t="shared" si="29"/>
        <v xml:space="preserve"> --Defensive Position / Defensive Position   [Asylum Sanctorium]</v>
      </c>
    </row>
    <row r="318" spans="1:55" x14ac:dyDescent="0.25">
      <c r="A318" s="12">
        <v>365</v>
      </c>
      <c r="B318" t="s">
        <v>1221</v>
      </c>
      <c r="C318" t="s">
        <v>1222</v>
      </c>
      <c r="D318" s="3">
        <f t="shared" si="24"/>
        <v>365</v>
      </c>
      <c r="E318" s="42"/>
      <c r="G318" s="8" t="s">
        <v>1486</v>
      </c>
      <c r="I318" t="s">
        <v>91</v>
      </c>
      <c r="J318" t="s">
        <v>91</v>
      </c>
      <c r="K318">
        <v>346</v>
      </c>
      <c r="L318">
        <v>346</v>
      </c>
      <c r="M318">
        <v>346</v>
      </c>
      <c r="N318">
        <v>0</v>
      </c>
      <c r="O318" s="66" t="s">
        <v>660</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2813</v>
      </c>
      <c r="W318" s="3" t="s">
        <v>2829</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87" t="s">
        <v>2678</v>
      </c>
      <c r="AY318" s="21" t="str">
        <f t="shared" si="25"/>
        <v>[365] = {wayshrines={346,346,346,}, dlcId=DLC_CLOCKWORK_CITY</v>
      </c>
      <c r="AZ318" s="21" t="str">
        <f t="shared" si="26"/>
        <v>, zoneIds={1000}, veteran=false</v>
      </c>
      <c r="BA318" s="21" t="str">
        <f t="shared" si="27"/>
        <v>, setType=LIBSETS_SETTYPE_TRIAL</v>
      </c>
      <c r="BB318"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 t="shared" si="29"/>
        <v xml:space="preserve"> --Chaotic Whirlwind / Chaotischer Wirbelwind   [Asylum Sanctorium]</v>
      </c>
    </row>
    <row r="319" spans="1:55" x14ac:dyDescent="0.25">
      <c r="A319" s="12">
        <v>366</v>
      </c>
      <c r="B319" t="s">
        <v>1223</v>
      </c>
      <c r="C319" t="s">
        <v>1224</v>
      </c>
      <c r="D319" s="3">
        <f t="shared" si="24"/>
        <v>366</v>
      </c>
      <c r="G319" s="8" t="s">
        <v>1486</v>
      </c>
      <c r="I319" t="s">
        <v>91</v>
      </c>
      <c r="J319" t="s">
        <v>91</v>
      </c>
      <c r="K319">
        <v>346</v>
      </c>
      <c r="L319">
        <v>346</v>
      </c>
      <c r="M319">
        <v>346</v>
      </c>
      <c r="N319">
        <v>0</v>
      </c>
      <c r="O319" s="66" t="s">
        <v>660</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2813</v>
      </c>
      <c r="W319" s="3" t="s">
        <v>2829</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87" t="s">
        <v>2678</v>
      </c>
      <c r="AY319" s="21" t="str">
        <f t="shared" si="25"/>
        <v>[366] = {wayshrines={346,346,346,}, dlcId=DLC_CLOCKWORK_CITY</v>
      </c>
      <c r="AZ319" s="21" t="str">
        <f t="shared" si="26"/>
        <v>, zoneIds={1000}, veteran=false</v>
      </c>
      <c r="BA319" s="21" t="str">
        <f t="shared" si="27"/>
        <v>, setType=LIBSETS_SETTYPE_TRIAL</v>
      </c>
      <c r="BB319"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 t="shared" si="29"/>
        <v xml:space="preserve"> --Piercing Spray / Durchdringende Salve   [Asylum Sanctorium]</v>
      </c>
    </row>
    <row r="320" spans="1:55" x14ac:dyDescent="0.25">
      <c r="A320" s="12">
        <v>367</v>
      </c>
      <c r="B320" t="s">
        <v>1225</v>
      </c>
      <c r="C320" t="s">
        <v>1226</v>
      </c>
      <c r="D320" s="3">
        <f t="shared" si="24"/>
        <v>367</v>
      </c>
      <c r="G320" s="8" t="s">
        <v>1486</v>
      </c>
      <c r="I320" t="s">
        <v>91</v>
      </c>
      <c r="J320" t="s">
        <v>91</v>
      </c>
      <c r="K320">
        <v>346</v>
      </c>
      <c r="L320">
        <v>346</v>
      </c>
      <c r="M320">
        <v>346</v>
      </c>
      <c r="N320">
        <v>0</v>
      </c>
      <c r="O320" s="66" t="s">
        <v>660</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2813</v>
      </c>
      <c r="W320" s="3" t="s">
        <v>2829</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87" t="s">
        <v>2678</v>
      </c>
      <c r="AY320" s="21" t="str">
        <f t="shared" si="25"/>
        <v>[367] = {wayshrines={346,346,346,}, dlcId=DLC_CLOCKWORK_CITY</v>
      </c>
      <c r="AZ320" s="21" t="str">
        <f t="shared" si="26"/>
        <v>, zoneIds={1000}, veteran=false</v>
      </c>
      <c r="BA320" s="21" t="str">
        <f t="shared" si="27"/>
        <v>, setType=LIBSETS_SETTYPE_TRIAL</v>
      </c>
      <c r="BB32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 t="shared" si="29"/>
        <v xml:space="preserve"> --Concentrated Force / Konzentrierte Kraft   [Asylum Sanctorium]</v>
      </c>
    </row>
    <row r="321" spans="1:55" x14ac:dyDescent="0.25">
      <c r="A321" s="12">
        <v>368</v>
      </c>
      <c r="B321" t="s">
        <v>1227</v>
      </c>
      <c r="C321" t="s">
        <v>1228</v>
      </c>
      <c r="D321" s="3">
        <f t="shared" si="24"/>
        <v>368</v>
      </c>
      <c r="G321" s="8" t="s">
        <v>1486</v>
      </c>
      <c r="I321" t="s">
        <v>91</v>
      </c>
      <c r="J321" t="s">
        <v>91</v>
      </c>
      <c r="K321">
        <v>346</v>
      </c>
      <c r="L321">
        <v>346</v>
      </c>
      <c r="M321">
        <v>346</v>
      </c>
      <c r="N321">
        <v>0</v>
      </c>
      <c r="O321" s="66" t="s">
        <v>660</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2813</v>
      </c>
      <c r="W321" s="3" t="s">
        <v>2829</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87" t="s">
        <v>2678</v>
      </c>
      <c r="AY321" s="21" t="str">
        <f t="shared" si="25"/>
        <v>[368] = {wayshrines={346,346,346,}, dlcId=DLC_CLOCKWORK_CITY</v>
      </c>
      <c r="AZ321" s="21" t="str">
        <f t="shared" si="26"/>
        <v>, zoneIds={1000}, veteran=false</v>
      </c>
      <c r="BA321" s="21" t="str">
        <f t="shared" si="27"/>
        <v>, setType=LIBSETS_SETTYPE_TRIAL</v>
      </c>
      <c r="BB32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 t="shared" si="29"/>
        <v xml:space="preserve"> --Timeless Blessing / Zeitloser Segen   [Asylum Sanctorium]</v>
      </c>
    </row>
    <row r="322" spans="1:55" x14ac:dyDescent="0.25">
      <c r="A322" s="12">
        <v>369</v>
      </c>
      <c r="B322" t="s">
        <v>1229</v>
      </c>
      <c r="C322" t="s">
        <v>1230</v>
      </c>
      <c r="D322" s="3">
        <f t="shared" si="24"/>
        <v>369</v>
      </c>
      <c r="G322" s="8" t="s">
        <v>1477</v>
      </c>
      <c r="I322" t="s">
        <v>91</v>
      </c>
      <c r="J322" t="s">
        <v>91</v>
      </c>
      <c r="K322">
        <v>249</v>
      </c>
      <c r="L322">
        <v>249</v>
      </c>
      <c r="M322">
        <v>249</v>
      </c>
      <c r="N322">
        <v>0</v>
      </c>
      <c r="O322" s="66" t="s">
        <v>451</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7" t="s">
        <v>2678</v>
      </c>
      <c r="AY322" s="21" t="str">
        <f t="shared" si="25"/>
        <v>[369] = {wayshrines={249,249,249,}, dlcId=DLC_ORSINIUM</v>
      </c>
      <c r="AZ322" s="21" t="str">
        <f t="shared" si="26"/>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x14ac:dyDescent="0.25">
      <c r="A323" s="12">
        <v>370</v>
      </c>
      <c r="B323" t="s">
        <v>1231</v>
      </c>
      <c r="C323" t="s">
        <v>1232</v>
      </c>
      <c r="D323" s="3">
        <f t="shared" ref="D323:D386" si="30">A323</f>
        <v>370</v>
      </c>
      <c r="G323" s="8" t="s">
        <v>1477</v>
      </c>
      <c r="I323" t="s">
        <v>91</v>
      </c>
      <c r="J323" t="s">
        <v>91</v>
      </c>
      <c r="K323">
        <v>249</v>
      </c>
      <c r="L323">
        <v>249</v>
      </c>
      <c r="M323">
        <v>249</v>
      </c>
      <c r="N323">
        <v>0</v>
      </c>
      <c r="O323" s="66" t="s">
        <v>451</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87" t="s">
        <v>2678</v>
      </c>
      <c r="AY323" s="21" t="str">
        <f t="shared" si="25"/>
        <v>[370] = {wayshrines={249,249,249,}, dlcId=DLC_ORSINIUM</v>
      </c>
      <c r="AZ323" s="21" t="str">
        <f t="shared" si="26"/>
        <v>, zoneIds={677}, veteran=false</v>
      </c>
      <c r="BA323" s="21" t="str">
        <f t="shared" si="27"/>
        <v>, setType=LIBSETS_SETTYPE_ARENA</v>
      </c>
      <c r="BB323" s="21" t="str">
        <f t="shared" si="28"/>
        <v>, dropMechanic={LIBSETS_DROP_MECHANIC_ARENA_STAGE_CHEST}},</v>
      </c>
      <c r="BC323" s="21" t="str">
        <f t="shared" si="29"/>
        <v xml:space="preserve"> --Rampaging Slash / Tobender Schnitt   [Maelstrom Arena]</v>
      </c>
    </row>
    <row r="324" spans="1:55" x14ac:dyDescent="0.25">
      <c r="A324" s="12">
        <v>371</v>
      </c>
      <c r="B324" t="s">
        <v>1233</v>
      </c>
      <c r="C324" t="s">
        <v>1234</v>
      </c>
      <c r="D324" s="3">
        <f t="shared" si="30"/>
        <v>371</v>
      </c>
      <c r="G324" s="8" t="s">
        <v>1477</v>
      </c>
      <c r="I324" t="s">
        <v>91</v>
      </c>
      <c r="J324" t="s">
        <v>91</v>
      </c>
      <c r="K324">
        <v>249</v>
      </c>
      <c r="L324">
        <v>249</v>
      </c>
      <c r="M324">
        <v>249</v>
      </c>
      <c r="N324">
        <v>0</v>
      </c>
      <c r="O324" s="66" t="s">
        <v>451</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87" t="s">
        <v>2678</v>
      </c>
      <c r="AY324" s="21" t="str">
        <f t="shared" ref="AY324:AY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 t="shared" ref="AZ324:AZ387" si="32">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 t="shared" ref="BA324:BA387" si="33">IF(F324&lt;&gt;"Not in the game (anymore)",IF(A324&lt;&gt;"",", setType="&amp;G324,"")&amp;IF(J324="true",", multiTrialSet=true",""),"")</f>
        <v>, setType=LIBSETS_SETTYPE_ARENA</v>
      </c>
      <c r="BB324" s="21" t="str">
        <f t="shared" ref="BB324:BB387" si="34">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 t="shared" ref="BC324:BC387" si="35">IF(F324&lt;&gt;"Not in the game (anymore)",IF(C324&lt;&gt;"",CONCATENATE(" --",C324," / ",B324,"   [",IF(Q324&lt;&gt;"",Q324,""),IF(Z324&lt;&gt;"",", "&amp;Z324,""),IF(AE324&lt;&gt;"",", "&amp;AE324,""),IF(AJ324&lt;&gt;"",", "&amp;AJ324,""),IF(AO324&lt;&gt;"",", "&amp;AO324,""),IF(AT324&lt;&gt;"",", "&amp;AT324,""),"]")),"")</f>
        <v xml:space="preserve"> --Cruel Flurry / Grausamer Schlaghagel   [Maelstrom Arena]</v>
      </c>
    </row>
    <row r="325" spans="1:55" x14ac:dyDescent="0.25">
      <c r="A325" s="12">
        <v>372</v>
      </c>
      <c r="B325" t="s">
        <v>1235</v>
      </c>
      <c r="C325" t="s">
        <v>1236</v>
      </c>
      <c r="D325" s="3">
        <f t="shared" si="30"/>
        <v>372</v>
      </c>
      <c r="G325" s="8" t="s">
        <v>1477</v>
      </c>
      <c r="I325" t="s">
        <v>91</v>
      </c>
      <c r="J325" t="s">
        <v>91</v>
      </c>
      <c r="K325">
        <v>249</v>
      </c>
      <c r="L325">
        <v>249</v>
      </c>
      <c r="M325">
        <v>249</v>
      </c>
      <c r="N325">
        <v>0</v>
      </c>
      <c r="O325" s="66" t="s">
        <v>451</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87" t="s">
        <v>2678</v>
      </c>
      <c r="AY325" s="21" t="str">
        <f t="shared" si="31"/>
        <v>[372] = {wayshrines={249,249,249,}, dlcId=DLC_ORSINIUM</v>
      </c>
      <c r="AZ325" s="21" t="str">
        <f t="shared" si="32"/>
        <v>, zoneIds={677}, veteran=false</v>
      </c>
      <c r="BA325" s="21" t="str">
        <f t="shared" si="33"/>
        <v>, setType=LIBSETS_SETTYPE_ARENA</v>
      </c>
      <c r="BB325" s="21" t="str">
        <f t="shared" si="34"/>
        <v>, dropMechanic={LIBSETS_DROP_MECHANIC_ARENA_STAGE_CHEST}},</v>
      </c>
      <c r="BC325" s="21" t="str">
        <f t="shared" si="35"/>
        <v xml:space="preserve"> --Thunderous Volley / Donnernde Salve   [Maelstrom Arena]</v>
      </c>
    </row>
    <row r="326" spans="1:55" x14ac:dyDescent="0.25">
      <c r="A326" s="12">
        <v>373</v>
      </c>
      <c r="B326" t="s">
        <v>1237</v>
      </c>
      <c r="C326" t="s">
        <v>1238</v>
      </c>
      <c r="D326" s="3">
        <f t="shared" si="30"/>
        <v>373</v>
      </c>
      <c r="G326" s="8" t="s">
        <v>1477</v>
      </c>
      <c r="I326" t="s">
        <v>91</v>
      </c>
      <c r="J326" t="s">
        <v>91</v>
      </c>
      <c r="K326">
        <v>249</v>
      </c>
      <c r="L326">
        <v>249</v>
      </c>
      <c r="M326">
        <v>249</v>
      </c>
      <c r="N326">
        <v>0</v>
      </c>
      <c r="O326" s="66" t="s">
        <v>451</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87" t="s">
        <v>2679</v>
      </c>
      <c r="AY326" s="21" t="str">
        <f t="shared" si="31"/>
        <v>[373] = {wayshrines={249,249,249,}, dlcId=DLC_ORSINIUM</v>
      </c>
      <c r="AZ326" s="21" t="str">
        <f t="shared" si="32"/>
        <v>, zoneIds={677}, veteran=false</v>
      </c>
      <c r="BA326" s="21" t="str">
        <f t="shared" si="33"/>
        <v>, setType=LIBSETS_SETTYPE_ARENA</v>
      </c>
      <c r="BB326" s="21" t="str">
        <f t="shared" si="34"/>
        <v>, isProcSetAllowedInPvP=1, dropMechanic={LIBSETS_DROP_MECHANIC_ARENA_STAGE_CHEST}},</v>
      </c>
      <c r="BC326" s="21" t="str">
        <f t="shared" si="35"/>
        <v xml:space="preserve"> --Crushing Wall / Zermalmende Mauer   [Maelstrom Arena]</v>
      </c>
    </row>
    <row r="327" spans="1:55" x14ac:dyDescent="0.25">
      <c r="A327" s="12">
        <v>374</v>
      </c>
      <c r="B327" t="s">
        <v>1239</v>
      </c>
      <c r="C327" t="s">
        <v>1240</v>
      </c>
      <c r="D327" s="3">
        <f t="shared" si="30"/>
        <v>374</v>
      </c>
      <c r="G327" s="8" t="s">
        <v>1477</v>
      </c>
      <c r="I327" t="s">
        <v>91</v>
      </c>
      <c r="J327" t="s">
        <v>91</v>
      </c>
      <c r="K327">
        <v>249</v>
      </c>
      <c r="L327">
        <v>249</v>
      </c>
      <c r="M327">
        <v>249</v>
      </c>
      <c r="N327">
        <v>0</v>
      </c>
      <c r="O327" s="66" t="s">
        <v>451</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87" t="s">
        <v>2678</v>
      </c>
      <c r="AY327" s="21" t="str">
        <f t="shared" si="31"/>
        <v>[374] = {wayshrines={249,249,249,}, dlcId=DLC_ORSINIUM</v>
      </c>
      <c r="AZ327" s="21" t="str">
        <f t="shared" si="32"/>
        <v>, zoneIds={677}, veteran=false</v>
      </c>
      <c r="BA327" s="21" t="str">
        <f t="shared" si="33"/>
        <v>, setType=LIBSETS_SETTYPE_ARENA</v>
      </c>
      <c r="BB327" s="21" t="str">
        <f t="shared" si="34"/>
        <v>, dropMechanic={LIBSETS_DROP_MECHANIC_ARENA_STAGE_CHEST}},</v>
      </c>
      <c r="BC327" s="21" t="str">
        <f t="shared" si="35"/>
        <v xml:space="preserve"> --Precise Regeneration / Präzise Regeneration   [Maelstrom Arena]</v>
      </c>
    </row>
    <row r="328" spans="1:55" x14ac:dyDescent="0.25">
      <c r="A328" s="12">
        <v>380</v>
      </c>
      <c r="B328" t="s">
        <v>1241</v>
      </c>
      <c r="C328" t="s">
        <v>2638</v>
      </c>
      <c r="D328" s="3">
        <f t="shared" si="30"/>
        <v>380</v>
      </c>
      <c r="E328" t="s">
        <v>1470</v>
      </c>
      <c r="F328" t="s">
        <v>1427</v>
      </c>
      <c r="G328" s="8" t="s">
        <v>1487</v>
      </c>
      <c r="I328" t="s">
        <v>91</v>
      </c>
      <c r="J328" t="s">
        <v>91</v>
      </c>
      <c r="K328">
        <v>-1</v>
      </c>
      <c r="L328">
        <v>-1</v>
      </c>
      <c r="M328">
        <v>-1</v>
      </c>
      <c r="O328" s="66" t="s">
        <v>1520</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7" t="s">
        <v>2678</v>
      </c>
      <c r="AY328" s="21" t="str">
        <f t="shared" si="31"/>
        <v>[380] = {wayshrines={-1,-1,-1,}, dlcId=DLC_BASE_GAME</v>
      </c>
      <c r="AZ328" s="21" t="str">
        <f t="shared" si="32"/>
        <v>, veteran=false</v>
      </c>
      <c r="BA328" s="21" t="str">
        <f t="shared" si="33"/>
        <v>, setType=LIBSETS_SETTYPE_SPECIAL</v>
      </c>
      <c r="BB328" s="21" t="str">
        <f t="shared" si="34"/>
        <v>, dropMechanic={LIBSETS_DROP_MECHANIC_LEVEL_UP_REWARD}},</v>
      </c>
      <c r="BC328" s="21" t="str">
        <f t="shared" si="35"/>
        <v xml:space="preserve"> --Prophet\'s / Prophet   [!Level up advisor]</v>
      </c>
    </row>
    <row r="329" spans="1:55" x14ac:dyDescent="0.25">
      <c r="A329" s="12">
        <v>381</v>
      </c>
      <c r="B329" t="s">
        <v>1242</v>
      </c>
      <c r="C329" t="s">
        <v>1243</v>
      </c>
      <c r="D329" s="3">
        <f t="shared" si="30"/>
        <v>381</v>
      </c>
      <c r="E329" s="42" t="s">
        <v>1470</v>
      </c>
      <c r="F329" t="s">
        <v>1427</v>
      </c>
      <c r="G329" s="8" t="s">
        <v>1487</v>
      </c>
      <c r="I329" t="s">
        <v>91</v>
      </c>
      <c r="J329" t="s">
        <v>91</v>
      </c>
      <c r="K329">
        <v>-1</v>
      </c>
      <c r="L329">
        <v>-1</v>
      </c>
      <c r="M329">
        <v>-1</v>
      </c>
      <c r="O329" s="66" t="s">
        <v>1520</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7" t="s">
        <v>2678</v>
      </c>
      <c r="AY329" s="21" t="str">
        <f t="shared" si="31"/>
        <v>[381] = {wayshrines={-1,-1,-1,}, dlcId=DLC_BASE_GAME</v>
      </c>
      <c r="AZ329" s="21" t="str">
        <f t="shared" si="32"/>
        <v>, veteran=false</v>
      </c>
      <c r="BA329" s="21" t="str">
        <f t="shared" si="33"/>
        <v>, setType=LIBSETS_SETTYPE_SPECIAL</v>
      </c>
      <c r="BB329" s="21" t="str">
        <f t="shared" si="34"/>
        <v>, dropMechanic={LIBSETS_DROP_MECHANIC_LEVEL_UP_REWARD}},</v>
      </c>
      <c r="BC329" s="21" t="str">
        <f t="shared" si="35"/>
        <v xml:space="preserve"> --Broken Soul / Zerbrochene Seele   [!Level up advisor]</v>
      </c>
    </row>
    <row r="330" spans="1:55" x14ac:dyDescent="0.25">
      <c r="A330" s="12">
        <v>382</v>
      </c>
      <c r="B330" t="s">
        <v>1244</v>
      </c>
      <c r="C330" t="s">
        <v>1245</v>
      </c>
      <c r="D330" s="3">
        <f t="shared" si="30"/>
        <v>382</v>
      </c>
      <c r="G330" s="8" t="s">
        <v>1485</v>
      </c>
      <c r="I330" t="s">
        <v>91</v>
      </c>
      <c r="J330" t="s">
        <v>91</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7" t="s">
        <v>2678</v>
      </c>
      <c r="AY330" s="21" t="str">
        <f t="shared" si="31"/>
        <v>[382] = {wayshrines={-1,-1,-1,}, dlcId=DLC_SUMMERSET</v>
      </c>
      <c r="AZ330" s="21" t="str">
        <f t="shared" si="32"/>
        <v>, zoneIds={1011}, veteran=false</v>
      </c>
      <c r="BA330" s="21" t="str">
        <f t="shared" si="33"/>
        <v>, setType=LIBSETS_SETTYPE_OVERLAND</v>
      </c>
      <c r="BB330" s="21" t="str">
        <f t="shared" si="34"/>
        <v>, dropMechanic={LIBSETS_DROP_MECHANIC_OVERLAND_BOSS_DELVE,LIBSETS_DROP_MECHANIC_OVERLAND_WORLDBOSS,LIBSETS_DROP_MECHANIC_OVERLAND_BOSS_PUBLIC_DUNGEON,LIBSETS_DROP_MECHANIC_OVERLAND_CHEST}},</v>
      </c>
      <c r="BC330" s="21" t="str">
        <f t="shared" si="35"/>
        <v xml:space="preserve"> --Grace of Gloom / Anmut der Gräue   [Summerset]</v>
      </c>
    </row>
    <row r="331" spans="1:55" x14ac:dyDescent="0.25">
      <c r="A331" s="12">
        <v>383</v>
      </c>
      <c r="B331" t="s">
        <v>1246</v>
      </c>
      <c r="C331" t="s">
        <v>2639</v>
      </c>
      <c r="D331" s="3">
        <f t="shared" si="30"/>
        <v>383</v>
      </c>
      <c r="G331" s="8" t="s">
        <v>1485</v>
      </c>
      <c r="I331" t="s">
        <v>91</v>
      </c>
      <c r="J331" t="s">
        <v>91</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7" t="s">
        <v>2678</v>
      </c>
      <c r="AY331" s="21" t="str">
        <f t="shared" si="31"/>
        <v>[383] = {wayshrines={-1,-1,-1,}, dlcId=DLC_SUMMERSET</v>
      </c>
      <c r="AZ331" s="21" t="str">
        <f t="shared" si="32"/>
        <v>, zoneIds={1011}, veteran=false</v>
      </c>
      <c r="BA331" s="21" t="str">
        <f t="shared" si="33"/>
        <v>, setType=LIBSETS_SETTYPE_OVERLAND</v>
      </c>
      <c r="BB331" s="21" t="str">
        <f t="shared" si="34"/>
        <v>, dropMechanic={LIBSETS_DROP_MECHANIC_OVERLAND_BOSS_DELVE,LIBSETS_DROP_MECHANIC_OVERLAND_WORLDBOSS,LIBSETS_DROP_MECHANIC_OVERLAND_BOSS_PUBLIC_DUNGEON,LIBSETS_DROP_MECHANIC_OVERLAND_CHEST}},</v>
      </c>
      <c r="BC331" s="21" t="str">
        <f t="shared" si="35"/>
        <v xml:space="preserve"> --Gryphon\'s Ferocity / Wildheit des Greifen   [Summerset]</v>
      </c>
    </row>
    <row r="332" spans="1:55" x14ac:dyDescent="0.25">
      <c r="A332" s="12">
        <v>384</v>
      </c>
      <c r="B332" t="s">
        <v>1247</v>
      </c>
      <c r="C332" t="s">
        <v>1248</v>
      </c>
      <c r="D332" s="3">
        <f t="shared" si="30"/>
        <v>384</v>
      </c>
      <c r="G332" s="8" t="s">
        <v>1485</v>
      </c>
      <c r="I332" t="s">
        <v>91</v>
      </c>
      <c r="J332" t="s">
        <v>91</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7" t="s">
        <v>2678</v>
      </c>
      <c r="AY332" s="21" t="str">
        <f t="shared" si="31"/>
        <v>[384] = {wayshrines={-1,-1,-1,}, dlcId=DLC_SUMMERSET</v>
      </c>
      <c r="AZ332" s="21" t="str">
        <f t="shared" si="32"/>
        <v>, zoneIds={1011}, veteran=false</v>
      </c>
      <c r="BA332" s="21" t="str">
        <f t="shared" si="33"/>
        <v>, setType=LIBSETS_SETTYPE_OVERLAND</v>
      </c>
      <c r="BB332" s="21" t="str">
        <f t="shared" si="34"/>
        <v>, dropMechanic={LIBSETS_DROP_MECHANIC_OVERLAND_BOSS_DELVE,LIBSETS_DROP_MECHANIC_OVERLAND_WORLDBOSS,LIBSETS_DROP_MECHANIC_OVERLAND_BOSS_PUBLIC_DUNGEON,LIBSETS_DROP_MECHANIC_OVERLAND_CHEST}},</v>
      </c>
      <c r="BC332" s="21" t="str">
        <f t="shared" si="35"/>
        <v xml:space="preserve"> --Wisdom of Vanus / Weisheit von Vanus   [Summerset]</v>
      </c>
    </row>
    <row r="333" spans="1:55" x14ac:dyDescent="0.25">
      <c r="A333" s="5">
        <v>385</v>
      </c>
      <c r="B333" t="s">
        <v>1249</v>
      </c>
      <c r="C333" t="s">
        <v>1250</v>
      </c>
      <c r="D333" s="3">
        <f t="shared" si="30"/>
        <v>385</v>
      </c>
      <c r="G333" s="8" t="s">
        <v>1479</v>
      </c>
      <c r="I333" t="s">
        <v>91</v>
      </c>
      <c r="J333" t="s">
        <v>91</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97"/>
      <c r="Y333" s="3">
        <f>IF(G333&lt;&gt;"LIBSETS_SETTYPE_BATTLEGROUND",IF(G333&lt;&gt;"LIBSETS_SETTYPE_SPECIAL",IF(X333&lt;&gt;"",X333,IF(Z333&lt;&gt;"",VLOOKUP(Z333,'ESO zone constants'!$D$3:$H$4953,5,FALSE),"")),""),"")</f>
        <v>1011</v>
      </c>
      <c r="Z333" t="str">
        <f>IF(AND(O333&lt;&gt;"",NOT(ISERROR(O333))),"",IF(AND(L333&lt;&gt;"",L333&gt;0,NOT(ISERROR(L333))),VLOOKUP(L333,'ESO dumped WayshrineInfo'!$K$3:$N$9999,4,FALSE),""))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WayshrineInfo'!$K$3:$N$9999,4,FALSE),""))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87" t="s">
        <v>2678</v>
      </c>
      <c r="AY333" s="21" t="str">
        <f t="shared" si="31"/>
        <v>[385] = {wayshrines={359,359,359,}, traitsNeeded=3, dlcId=DLC_SUMMERSET</v>
      </c>
      <c r="AZ333" s="21" t="str">
        <f t="shared" si="32"/>
        <v>, zoneIds={1011,1011,1011}, veteran=false</v>
      </c>
      <c r="BA333" s="21" t="str">
        <f t="shared" si="33"/>
        <v>, setType=LIBSETS_SETTYPE_CRAFTED</v>
      </c>
      <c r="BB333" s="21" t="str">
        <f t="shared" si="34"/>
        <v>},</v>
      </c>
      <c r="BC333" s="21" t="str">
        <f t="shared" si="35"/>
        <v xml:space="preserve"> --Adept Rider / Versierter Reiter   [Summerset, Summerset, Summerset]</v>
      </c>
    </row>
    <row r="334" spans="1:55" x14ac:dyDescent="0.25">
      <c r="A334" s="5">
        <v>386</v>
      </c>
      <c r="B334" t="s">
        <v>1251</v>
      </c>
      <c r="C334" t="s">
        <v>2640</v>
      </c>
      <c r="D334" s="3">
        <f t="shared" si="30"/>
        <v>386</v>
      </c>
      <c r="G334" s="8" t="s">
        <v>1479</v>
      </c>
      <c r="I334" t="s">
        <v>91</v>
      </c>
      <c r="J334" t="s">
        <v>91</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WayshrineInfo'!$K$3:$N$9999,4,FALSE),""))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WayshrineInfo'!$K$3:$N$9999,4,FALSE),""))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7" t="s">
        <v>2678</v>
      </c>
      <c r="AY334" s="21" t="str">
        <f t="shared" si="31"/>
        <v>[386] = {wayshrines={360,360,360,}, traitsNeeded=6, dlcId=DLC_SUMMERSET</v>
      </c>
      <c r="AZ334" s="21" t="str">
        <f t="shared" si="32"/>
        <v>, zoneIds={1027,1027,1027}, veteran=false</v>
      </c>
      <c r="BA334" s="21" t="str">
        <f t="shared" si="33"/>
        <v>, setType=LIBSETS_SETTYPE_CRAFTED</v>
      </c>
      <c r="BB334" s="21" t="str">
        <f t="shared" si="34"/>
        <v>},</v>
      </c>
      <c r="BC334" s="21" t="str">
        <f t="shared" si="35"/>
        <v xml:space="preserve"> --Sload\'s Semblance / Kreckenantlitz   [Artaeum, Artaeum, Artaeum]</v>
      </c>
    </row>
    <row r="335" spans="1:55" x14ac:dyDescent="0.25">
      <c r="A335" s="5">
        <v>387</v>
      </c>
      <c r="B335" t="s">
        <v>1252</v>
      </c>
      <c r="C335" t="s">
        <v>2641</v>
      </c>
      <c r="D335" s="3">
        <f t="shared" si="30"/>
        <v>387</v>
      </c>
      <c r="G335" s="8" t="s">
        <v>1479</v>
      </c>
      <c r="I335" t="s">
        <v>91</v>
      </c>
      <c r="J335" t="s">
        <v>91</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WayshrineInfo'!$K$3:$N$9999,4,FALSE),""))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WayshrineInfo'!$K$3:$N$9999,4,FALSE),""))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87" t="s">
        <v>2678</v>
      </c>
      <c r="AY335" s="21" t="str">
        <f t="shared" si="31"/>
        <v>[387] = {wayshrines={354,354,354,}, traitsNeeded=9, dlcId=DLC_SUMMERSET</v>
      </c>
      <c r="AZ335" s="21" t="str">
        <f t="shared" si="32"/>
        <v>, zoneIds={1011,1011,1011}, veteran=false</v>
      </c>
      <c r="BA335" s="21" t="str">
        <f t="shared" si="33"/>
        <v>, setType=LIBSETS_SETTYPE_CRAFTED</v>
      </c>
      <c r="BB335" s="21" t="str">
        <f t="shared" si="34"/>
        <v>},</v>
      </c>
      <c r="BC335" s="21" t="str">
        <f t="shared" si="35"/>
        <v xml:space="preserve"> --Nocturnal\'s Favor / Nocturnals Gunst   [Summerset, Summerset, Summerset]</v>
      </c>
    </row>
    <row r="336" spans="1:55" x14ac:dyDescent="0.25">
      <c r="A336" s="12">
        <v>388</v>
      </c>
      <c r="B336" t="s">
        <v>1253</v>
      </c>
      <c r="C336" t="s">
        <v>1254</v>
      </c>
      <c r="D336" s="3">
        <f t="shared" si="30"/>
        <v>388</v>
      </c>
      <c r="G336" s="8" t="s">
        <v>1486</v>
      </c>
      <c r="I336" t="s">
        <v>91</v>
      </c>
      <c r="J336" t="s">
        <v>91</v>
      </c>
      <c r="K336">
        <v>364</v>
      </c>
      <c r="L336">
        <v>364</v>
      </c>
      <c r="M336">
        <v>364</v>
      </c>
      <c r="N336">
        <v>0</v>
      </c>
      <c r="O336" s="66" t="s">
        <v>700</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2813</v>
      </c>
      <c r="W336" s="39" t="s">
        <v>2829</v>
      </c>
      <c r="X336" s="97"/>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87" t="s">
        <v>2678</v>
      </c>
      <c r="AY336" s="21" t="str">
        <f t="shared" si="31"/>
        <v>[388] = {wayshrines={364,364,364,}, dlcId=DLC_SUMMERSET</v>
      </c>
      <c r="AZ336" s="21" t="str">
        <f t="shared" si="32"/>
        <v>, zoneIds={1051}, veteran=false</v>
      </c>
      <c r="BA336" s="21" t="str">
        <f t="shared" si="33"/>
        <v>, setType=LIBSETS_SETTYPE_TRIAL</v>
      </c>
      <c r="BB336"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 t="shared" si="35"/>
        <v xml:space="preserve"> --Aegis of Galenwe / Ägis von Galenwe   [Cloudrest]</v>
      </c>
    </row>
    <row r="337" spans="1:55" x14ac:dyDescent="0.25">
      <c r="A337" s="12">
        <v>389</v>
      </c>
      <c r="B337" t="s">
        <v>1255</v>
      </c>
      <c r="C337" t="s">
        <v>1256</v>
      </c>
      <c r="D337" s="3">
        <f t="shared" si="30"/>
        <v>389</v>
      </c>
      <c r="G337" s="8" t="s">
        <v>1486</v>
      </c>
      <c r="I337" t="s">
        <v>91</v>
      </c>
      <c r="J337" t="s">
        <v>91</v>
      </c>
      <c r="K337">
        <v>364</v>
      </c>
      <c r="L337">
        <v>364</v>
      </c>
      <c r="M337">
        <v>364</v>
      </c>
      <c r="N337">
        <v>0</v>
      </c>
      <c r="O337" s="66" t="s">
        <v>700</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2813</v>
      </c>
      <c r="W337" s="3" t="s">
        <v>2829</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87" t="s">
        <v>2678</v>
      </c>
      <c r="AY337" s="21" t="str">
        <f t="shared" si="31"/>
        <v>[389] = {wayshrines={364,364,364,}, dlcId=DLC_SUMMERSET</v>
      </c>
      <c r="AZ337" s="21" t="str">
        <f t="shared" si="32"/>
        <v>, zoneIds={1051}, veteran=false</v>
      </c>
      <c r="BA337" s="21" t="str">
        <f t="shared" si="33"/>
        <v>, setType=LIBSETS_SETTYPE_TRIAL</v>
      </c>
      <c r="BB337"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 t="shared" si="35"/>
        <v xml:space="preserve"> --Arms of Relequen / Waffen von Relequen   [Cloudrest]</v>
      </c>
    </row>
    <row r="338" spans="1:55" x14ac:dyDescent="0.25">
      <c r="A338" s="12">
        <v>390</v>
      </c>
      <c r="B338" t="s">
        <v>1257</v>
      </c>
      <c r="C338" t="s">
        <v>1258</v>
      </c>
      <c r="D338" s="3">
        <f t="shared" si="30"/>
        <v>390</v>
      </c>
      <c r="G338" s="8" t="s">
        <v>1486</v>
      </c>
      <c r="I338" t="s">
        <v>91</v>
      </c>
      <c r="J338" t="s">
        <v>91</v>
      </c>
      <c r="K338">
        <v>364</v>
      </c>
      <c r="L338">
        <v>364</v>
      </c>
      <c r="M338">
        <v>364</v>
      </c>
      <c r="N338">
        <v>0</v>
      </c>
      <c r="O338" s="66" t="s">
        <v>700</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2813</v>
      </c>
      <c r="W338" s="3" t="s">
        <v>2829</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87" t="s">
        <v>2678</v>
      </c>
      <c r="AY338" s="21" t="str">
        <f t="shared" si="31"/>
        <v>[390] = {wayshrines={364,364,364,}, dlcId=DLC_SUMMERSET</v>
      </c>
      <c r="AZ338" s="21" t="str">
        <f t="shared" si="32"/>
        <v>, zoneIds={1051}, veteran=false</v>
      </c>
      <c r="BA338" s="21" t="str">
        <f t="shared" si="33"/>
        <v>, setType=LIBSETS_SETTYPE_TRIAL</v>
      </c>
      <c r="BB338"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 t="shared" si="35"/>
        <v xml:space="preserve"> --Mantle of Siroria / Mantel von Siroria   [Cloudrest]</v>
      </c>
    </row>
    <row r="339" spans="1:55" x14ac:dyDescent="0.25">
      <c r="A339" s="12">
        <v>391</v>
      </c>
      <c r="B339" t="s">
        <v>1259</v>
      </c>
      <c r="C339" t="s">
        <v>1260</v>
      </c>
      <c r="D339" s="3">
        <f t="shared" si="30"/>
        <v>391</v>
      </c>
      <c r="G339" s="8" t="s">
        <v>1486</v>
      </c>
      <c r="I339" t="s">
        <v>91</v>
      </c>
      <c r="J339" t="s">
        <v>91</v>
      </c>
      <c r="K339">
        <v>364</v>
      </c>
      <c r="L339">
        <v>364</v>
      </c>
      <c r="M339">
        <v>364</v>
      </c>
      <c r="N339">
        <v>0</v>
      </c>
      <c r="O339" s="66" t="s">
        <v>700</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2813</v>
      </c>
      <c r="W339" s="3" t="s">
        <v>2829</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7" t="s">
        <v>2678</v>
      </c>
      <c r="AY339" s="21" t="str">
        <f t="shared" si="31"/>
        <v>[391] = {wayshrines={364,364,364,}, dlcId=DLC_SUMMERSET</v>
      </c>
      <c r="AZ339" s="21" t="str">
        <f t="shared" si="32"/>
        <v>, zoneIds={1051}, veteran=false</v>
      </c>
      <c r="BA339" s="21" t="str">
        <f t="shared" si="33"/>
        <v>, setType=LIBSETS_SETTYPE_TRIAL</v>
      </c>
      <c r="BB339"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 t="shared" si="35"/>
        <v xml:space="preserve"> --Vestment of Olorime / Gewandung von Olorime   [Cloudrest]</v>
      </c>
    </row>
    <row r="340" spans="1:55" x14ac:dyDescent="0.25">
      <c r="A340" s="12">
        <v>392</v>
      </c>
      <c r="B340" t="s">
        <v>1261</v>
      </c>
      <c r="C340" t="s">
        <v>1262</v>
      </c>
      <c r="D340" s="3">
        <f t="shared" si="30"/>
        <v>392</v>
      </c>
      <c r="G340" s="8" t="s">
        <v>1486</v>
      </c>
      <c r="I340" t="s">
        <v>92</v>
      </c>
      <c r="J340" t="s">
        <v>91</v>
      </c>
      <c r="K340">
        <v>364</v>
      </c>
      <c r="L340">
        <v>364</v>
      </c>
      <c r="M340">
        <v>364</v>
      </c>
      <c r="N340">
        <v>0</v>
      </c>
      <c r="O340" s="66" t="s">
        <v>700</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2813</v>
      </c>
      <c r="W340" s="3" t="s">
        <v>2829</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7" t="s">
        <v>2678</v>
      </c>
      <c r="AY340" s="21" t="str">
        <f t="shared" si="31"/>
        <v>[392] = {wayshrines={364,364,364,}, dlcId=DLC_SUMMERSET</v>
      </c>
      <c r="AZ340" s="21" t="str">
        <f t="shared" si="32"/>
        <v>, zoneIds={1051}, veteran=true</v>
      </c>
      <c r="BA340" s="21" t="str">
        <f t="shared" si="33"/>
        <v>, setType=LIBSETS_SETTYPE_TRIAL</v>
      </c>
      <c r="BB340"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 t="shared" si="35"/>
        <v xml:space="preserve"> --Perfect Aegis of Galenwe / Perfekte Ägis von Galenwe   [Cloudrest]</v>
      </c>
    </row>
    <row r="341" spans="1:55" x14ac:dyDescent="0.25">
      <c r="A341" s="46">
        <v>393</v>
      </c>
      <c r="B341" t="s">
        <v>1263</v>
      </c>
      <c r="C341" t="s">
        <v>1264</v>
      </c>
      <c r="D341" s="3">
        <f t="shared" si="30"/>
        <v>393</v>
      </c>
      <c r="G341" s="8" t="s">
        <v>1486</v>
      </c>
      <c r="I341" t="s">
        <v>92</v>
      </c>
      <c r="J341" t="s">
        <v>91</v>
      </c>
      <c r="K341">
        <v>364</v>
      </c>
      <c r="L341">
        <v>364</v>
      </c>
      <c r="M341">
        <v>364</v>
      </c>
      <c r="N341">
        <v>0</v>
      </c>
      <c r="O341" s="66" t="s">
        <v>700</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2813</v>
      </c>
      <c r="W341" s="3" t="s">
        <v>2829</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87" t="s">
        <v>2678</v>
      </c>
      <c r="AY341" s="21" t="str">
        <f t="shared" si="31"/>
        <v>[393] = {wayshrines={364,364,364,}, dlcId=DLC_SUMMERSET</v>
      </c>
      <c r="AZ341" s="21" t="str">
        <f t="shared" si="32"/>
        <v>, zoneIds={1051}, veteran=true</v>
      </c>
      <c r="BA341" s="21" t="str">
        <f t="shared" si="33"/>
        <v>, setType=LIBSETS_SETTYPE_TRIAL</v>
      </c>
      <c r="BB341"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 t="shared" si="35"/>
        <v xml:space="preserve"> --Perfect Arms of Relequen / Perfekte Waffen von Relequen   [Cloudrest]</v>
      </c>
    </row>
    <row r="342" spans="1:55" x14ac:dyDescent="0.25">
      <c r="A342" s="12">
        <v>394</v>
      </c>
      <c r="B342" t="s">
        <v>1265</v>
      </c>
      <c r="C342" t="s">
        <v>1266</v>
      </c>
      <c r="D342" s="3">
        <f t="shared" si="30"/>
        <v>394</v>
      </c>
      <c r="G342" s="8" t="s">
        <v>1486</v>
      </c>
      <c r="I342" t="s">
        <v>92</v>
      </c>
      <c r="J342" t="s">
        <v>91</v>
      </c>
      <c r="K342">
        <v>364</v>
      </c>
      <c r="L342">
        <v>364</v>
      </c>
      <c r="M342">
        <v>364</v>
      </c>
      <c r="N342">
        <v>0</v>
      </c>
      <c r="O342" s="66" t="s">
        <v>700</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2813</v>
      </c>
      <c r="W342" s="3" t="s">
        <v>2829</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7" t="s">
        <v>2678</v>
      </c>
      <c r="AY342" s="21" t="str">
        <f t="shared" si="31"/>
        <v>[394] = {wayshrines={364,364,364,}, dlcId=DLC_SUMMERSET</v>
      </c>
      <c r="AZ342" s="21" t="str">
        <f t="shared" si="32"/>
        <v>, zoneIds={1051}, veteran=true</v>
      </c>
      <c r="BA342" s="21" t="str">
        <f t="shared" si="33"/>
        <v>, setType=LIBSETS_SETTYPE_TRIAL</v>
      </c>
      <c r="BB342"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 t="shared" si="35"/>
        <v xml:space="preserve"> --Perfect Mantle of Siroria / Perfekter Mantel von Siroria   [Cloudrest]</v>
      </c>
    </row>
    <row r="343" spans="1:55" x14ac:dyDescent="0.25">
      <c r="A343" s="12">
        <v>395</v>
      </c>
      <c r="B343" t="s">
        <v>1267</v>
      </c>
      <c r="C343" t="s">
        <v>1268</v>
      </c>
      <c r="D343" s="3">
        <f t="shared" si="30"/>
        <v>395</v>
      </c>
      <c r="G343" s="8" t="s">
        <v>1486</v>
      </c>
      <c r="I343" t="s">
        <v>92</v>
      </c>
      <c r="J343" t="s">
        <v>91</v>
      </c>
      <c r="K343">
        <v>364</v>
      </c>
      <c r="L343">
        <v>364</v>
      </c>
      <c r="M343">
        <v>364</v>
      </c>
      <c r="N343">
        <v>0</v>
      </c>
      <c r="O343" s="66" t="s">
        <v>700</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2813</v>
      </c>
      <c r="W343" s="3" t="s">
        <v>2829</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87" t="s">
        <v>2678</v>
      </c>
      <c r="AY343" s="21" t="str">
        <f t="shared" si="31"/>
        <v>[395] = {wayshrines={364,364,364,}, dlcId=DLC_SUMMERSET</v>
      </c>
      <c r="AZ343" s="21" t="str">
        <f t="shared" si="32"/>
        <v>, zoneIds={1051}, veteran=true</v>
      </c>
      <c r="BA343" s="21" t="str">
        <f t="shared" si="33"/>
        <v>, setType=LIBSETS_SETTYPE_TRIAL</v>
      </c>
      <c r="BB343"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 t="shared" si="35"/>
        <v xml:space="preserve"> --Perfect Vestment of Olorime / Perfekte Gewandung von Olorime   [Cloudrest]</v>
      </c>
    </row>
    <row r="344" spans="1:55" x14ac:dyDescent="0.25">
      <c r="A344" s="5">
        <v>397</v>
      </c>
      <c r="B344" t="s">
        <v>0</v>
      </c>
      <c r="C344" t="s">
        <v>0</v>
      </c>
      <c r="D344" s="3">
        <f t="shared" si="30"/>
        <v>397</v>
      </c>
      <c r="G344" s="8" t="s">
        <v>1484</v>
      </c>
      <c r="H344" s="100">
        <v>3</v>
      </c>
      <c r="I344" t="s">
        <v>1471</v>
      </c>
      <c r="J344" t="s">
        <v>91</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43"/>
      <c r="AX344" s="87" t="s">
        <v>2678</v>
      </c>
      <c r="AY344" s="21" t="str">
        <f t="shared" si="31"/>
        <v>[397] = {wayshrines={370,370,370,}, dlcId=DLC_WOLFHUNTER</v>
      </c>
      <c r="AZ344" s="21" t="str">
        <f t="shared" si="32"/>
        <v>, zoneIds={1055}, veteran={[EQUIP_TYPE_HEAD]=true, [EQUIP_TYPE_SHOULDERS]=false}</v>
      </c>
      <c r="BA344" s="21" t="str">
        <f t="shared" si="33"/>
        <v>, setType=LIBSETS_SETTYPE_MONSTER</v>
      </c>
      <c r="BB344" s="21" t="str">
        <f t="shared" si="34"/>
        <v>, dropMechanic={LIBSETS_DROP_MECHANIC_MONSTER_NAME}, dropMechanicNames={['en']='Balorgh', ['de']='Balorgh'}},</v>
      </c>
      <c r="BC344" s="21" t="str">
        <f t="shared" si="35"/>
        <v xml:space="preserve"> --Balorgh / Balorgh   [March of Sacrifices]</v>
      </c>
    </row>
    <row r="345" spans="1:55" x14ac:dyDescent="0.25">
      <c r="A345" s="5">
        <v>398</v>
      </c>
      <c r="B345" t="s">
        <v>33</v>
      </c>
      <c r="C345" t="s">
        <v>33</v>
      </c>
      <c r="D345" s="3">
        <f t="shared" si="30"/>
        <v>398</v>
      </c>
      <c r="G345" s="8" t="s">
        <v>1484</v>
      </c>
      <c r="H345" s="100">
        <v>3</v>
      </c>
      <c r="I345" t="s">
        <v>1471</v>
      </c>
      <c r="J345" t="s">
        <v>91</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43"/>
      <c r="AX345" s="87" t="s">
        <v>2678</v>
      </c>
      <c r="AY345" s="21" t="str">
        <f t="shared" si="31"/>
        <v>[398] = {wayshrines={371,371,371,}, dlcId=DLC_WOLFHUNTER</v>
      </c>
      <c r="AZ345" s="21" t="str">
        <f t="shared" si="32"/>
        <v>, zoneIds={1052}, veteran={[EQUIP_TYPE_HEAD]=true, [EQUIP_TYPE_SHOULDERS]=false}</v>
      </c>
      <c r="BA345" s="21" t="str">
        <f t="shared" si="33"/>
        <v>, setType=LIBSETS_SETTYPE_MONSTER</v>
      </c>
      <c r="BB345" s="21" t="str">
        <f t="shared" si="34"/>
        <v>, dropMechanic={LIBSETS_DROP_MECHANIC_MONSTER_NAME}, dropMechanicNames={['en']='Vykosa', ['de']='Vykosa'}},</v>
      </c>
      <c r="BC345" s="21" t="str">
        <f t="shared" si="35"/>
        <v xml:space="preserve"> --Vykosa / Vykosa   [Moon Hunter Keep]</v>
      </c>
    </row>
    <row r="346" spans="1:55" x14ac:dyDescent="0.25">
      <c r="A346" s="12">
        <v>399</v>
      </c>
      <c r="B346" t="s">
        <v>1269</v>
      </c>
      <c r="C346" t="s">
        <v>2642</v>
      </c>
      <c r="D346" s="3">
        <f t="shared" si="30"/>
        <v>399</v>
      </c>
      <c r="G346" s="8" t="s">
        <v>1482</v>
      </c>
      <c r="I346" t="s">
        <v>91</v>
      </c>
      <c r="J346" t="s">
        <v>91</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7" t="s">
        <v>2678</v>
      </c>
      <c r="AY346" s="21" t="str">
        <f t="shared" si="31"/>
        <v>[399] = {wayshrines={370,370,370,}, dlcId=DLC_WOLFHUNTER</v>
      </c>
      <c r="AZ346" s="21" t="str">
        <f t="shared" si="32"/>
        <v>, zoneIds={1055}, veteran=false</v>
      </c>
      <c r="BA346" s="21" t="str">
        <f t="shared" si="33"/>
        <v>, setType=LIBSETS_SETTYPE_DUNGEON</v>
      </c>
      <c r="BB346" s="21" t="str">
        <f t="shared" si="34"/>
        <v>},</v>
      </c>
      <c r="BC346" s="21" t="str">
        <f t="shared" si="35"/>
        <v xml:space="preserve"> --Hanu\'s Compassion / Hanus Mitgefühl   [March of Sacrifices]</v>
      </c>
    </row>
    <row r="347" spans="1:55" x14ac:dyDescent="0.25">
      <c r="A347" s="12">
        <v>400</v>
      </c>
      <c r="B347" t="s">
        <v>1270</v>
      </c>
      <c r="C347" t="s">
        <v>1271</v>
      </c>
      <c r="D347" s="3">
        <f t="shared" si="30"/>
        <v>400</v>
      </c>
      <c r="E347" s="42"/>
      <c r="G347" s="8" t="s">
        <v>1482</v>
      </c>
      <c r="I347" t="s">
        <v>91</v>
      </c>
      <c r="J347" t="s">
        <v>91</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87" t="s">
        <v>2678</v>
      </c>
      <c r="AY347" s="21" t="str">
        <f t="shared" si="31"/>
        <v>[400] = {wayshrines={370,370,370,}, dlcId=DLC_WOLFHUNTER</v>
      </c>
      <c r="AZ347" s="21" t="str">
        <f t="shared" si="32"/>
        <v>, zoneIds={1055}, veteran=false</v>
      </c>
      <c r="BA347" s="21" t="str">
        <f t="shared" si="33"/>
        <v>, setType=LIBSETS_SETTYPE_DUNGEON</v>
      </c>
      <c r="BB347" s="21" t="str">
        <f t="shared" si="34"/>
        <v>},</v>
      </c>
      <c r="BC347" s="21" t="str">
        <f t="shared" si="35"/>
        <v xml:space="preserve"> --Blood Moon / Blutmond   [March of Sacrifices]</v>
      </c>
    </row>
    <row r="348" spans="1:55" x14ac:dyDescent="0.25">
      <c r="A348" s="12">
        <v>401</v>
      </c>
      <c r="B348" t="s">
        <v>1272</v>
      </c>
      <c r="C348" t="s">
        <v>1273</v>
      </c>
      <c r="D348" s="3">
        <f t="shared" si="30"/>
        <v>401</v>
      </c>
      <c r="G348" s="8" t="s">
        <v>1482</v>
      </c>
      <c r="I348" t="s">
        <v>91</v>
      </c>
      <c r="J348" t="s">
        <v>91</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87" t="s">
        <v>2678</v>
      </c>
      <c r="AY348" s="21" t="str">
        <f t="shared" si="31"/>
        <v>[401] = {wayshrines={370,370,370,}, dlcId=DLC_WOLFHUNTER</v>
      </c>
      <c r="AZ348" s="21" t="str">
        <f t="shared" si="32"/>
        <v>, zoneIds={1055}, veteran=false</v>
      </c>
      <c r="BA348" s="21" t="str">
        <f t="shared" si="33"/>
        <v>, setType=LIBSETS_SETTYPE_DUNGEON</v>
      </c>
      <c r="BB348" s="21" t="str">
        <f t="shared" si="34"/>
        <v>},</v>
      </c>
      <c r="BC348" s="21" t="str">
        <f t="shared" si="35"/>
        <v xml:space="preserve"> --Haven of Ursus / Zuflucht von Ursus   [March of Sacrifices]</v>
      </c>
    </row>
    <row r="349" spans="1:55" x14ac:dyDescent="0.25">
      <c r="A349" s="12">
        <v>402</v>
      </c>
      <c r="B349" t="s">
        <v>1274</v>
      </c>
      <c r="C349" t="s">
        <v>1275</v>
      </c>
      <c r="D349" s="3">
        <f t="shared" si="30"/>
        <v>402</v>
      </c>
      <c r="G349" s="8" t="s">
        <v>1482</v>
      </c>
      <c r="I349" t="s">
        <v>91</v>
      </c>
      <c r="J349" t="s">
        <v>91</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WayshrineInfo'!$K$3:$N$9999,4,FALSE),""))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7" t="s">
        <v>2678</v>
      </c>
      <c r="AY349" s="21" t="str">
        <f t="shared" si="31"/>
        <v>[402] = {wayshrines={371,371,371,}, dlcId=DLC_WOLFHUNTER</v>
      </c>
      <c r="AZ349" s="21" t="str">
        <f t="shared" si="32"/>
        <v>, zoneIds={1052}, veteran=false</v>
      </c>
      <c r="BA349" s="21" t="str">
        <f t="shared" si="33"/>
        <v>, setType=LIBSETS_SETTYPE_DUNGEON</v>
      </c>
      <c r="BB349" s="21" t="str">
        <f t="shared" si="34"/>
        <v>},</v>
      </c>
      <c r="BC349" s="21" t="str">
        <f t="shared" si="35"/>
        <v xml:space="preserve"> --Moon Hunter / Mondjäger   [Moon Hunter Keep]</v>
      </c>
    </row>
    <row r="350" spans="1:55" x14ac:dyDescent="0.25">
      <c r="A350" s="12">
        <v>403</v>
      </c>
      <c r="B350" t="s">
        <v>1276</v>
      </c>
      <c r="C350" t="s">
        <v>1277</v>
      </c>
      <c r="D350" s="3">
        <f t="shared" si="30"/>
        <v>403</v>
      </c>
      <c r="G350" s="8" t="s">
        <v>1482</v>
      </c>
      <c r="I350" t="s">
        <v>91</v>
      </c>
      <c r="J350" t="s">
        <v>91</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7" t="s">
        <v>2678</v>
      </c>
      <c r="AY350" s="21" t="str">
        <f t="shared" si="31"/>
        <v>[403] = {wayshrines={371,371,371,}, dlcId=DLC_WOLFHUNTER</v>
      </c>
      <c r="AZ350" s="21" t="str">
        <f t="shared" si="32"/>
        <v>, zoneIds={1052}, veteran=false</v>
      </c>
      <c r="BA350" s="21" t="str">
        <f t="shared" si="33"/>
        <v>, setType=LIBSETS_SETTYPE_DUNGEON</v>
      </c>
      <c r="BB350" s="21" t="str">
        <f t="shared" si="34"/>
        <v>},</v>
      </c>
      <c r="BC350" s="21" t="str">
        <f t="shared" si="35"/>
        <v xml:space="preserve"> --Savage Werewolf / Wilder Werwolf   [Moon Hunter Keep]</v>
      </c>
    </row>
    <row r="351" spans="1:55" x14ac:dyDescent="0.25">
      <c r="A351" s="12">
        <v>404</v>
      </c>
      <c r="B351" t="s">
        <v>1278</v>
      </c>
      <c r="C351" t="s">
        <v>2643</v>
      </c>
      <c r="D351" s="3">
        <f t="shared" si="30"/>
        <v>404</v>
      </c>
      <c r="G351" s="8" t="s">
        <v>1482</v>
      </c>
      <c r="I351" t="s">
        <v>91</v>
      </c>
      <c r="J351" t="s">
        <v>91</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7" t="s">
        <v>2678</v>
      </c>
      <c r="AY351" s="21" t="str">
        <f t="shared" si="31"/>
        <v>[404] = {wayshrines={371,371,371,}, dlcId=DLC_WOLFHUNTER</v>
      </c>
      <c r="AZ351" s="21" t="str">
        <f t="shared" si="32"/>
        <v>, zoneIds={1052}, veteran=false</v>
      </c>
      <c r="BA351" s="21" t="str">
        <f t="shared" si="33"/>
        <v>, setType=LIBSETS_SETTYPE_DUNGEON</v>
      </c>
      <c r="BB351" s="21" t="str">
        <f t="shared" si="34"/>
        <v>},</v>
      </c>
      <c r="BC351" s="21" t="str">
        <f t="shared" si="35"/>
        <v xml:space="preserve"> --Jailer\'s Tenacity / Tenazität des Kerkermeisters   [Moon Hunter Keep]</v>
      </c>
    </row>
    <row r="352" spans="1:55" x14ac:dyDescent="0.25">
      <c r="A352" s="12">
        <v>405</v>
      </c>
      <c r="B352" t="s">
        <v>1279</v>
      </c>
      <c r="C352" t="s">
        <v>2644</v>
      </c>
      <c r="D352" s="3">
        <f t="shared" si="30"/>
        <v>405</v>
      </c>
      <c r="E352" s="42"/>
      <c r="G352" s="8" t="s">
        <v>1485</v>
      </c>
      <c r="I352" t="s">
        <v>91</v>
      </c>
      <c r="J352" t="s">
        <v>91</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7" t="s">
        <v>2678</v>
      </c>
      <c r="AY352" s="21" t="str">
        <f t="shared" si="31"/>
        <v>[405] = {wayshrines={-1,-1,-1,}, dlcId=DLC_MURKMIRE</v>
      </c>
      <c r="AZ352" s="21" t="str">
        <f t="shared" si="32"/>
        <v>, zoneIds={726}, veteran=false</v>
      </c>
      <c r="BA352" s="21" t="str">
        <f t="shared" si="33"/>
        <v>, setType=LIBSETS_SETTYPE_OVERLAND</v>
      </c>
      <c r="BB352" s="21" t="str">
        <f t="shared" si="34"/>
        <v>, dropMechanic={LIBSETS_DROP_MECHANIC_OVERLAND_BOSS_DELVE,LIBSETS_DROP_MECHANIC_OVERLAND_WORLDBOSS,LIBSETS_DROP_MECHANIC_OVERLAND_BOSS_PUBLIC_DUNGEON,LIBSETS_DROP_MECHANIC_OVERLAND_CHEST}},</v>
      </c>
      <c r="BC352" s="21" t="str">
        <f t="shared" si="35"/>
        <v xml:space="preserve"> --Bright-Throat\'s Boast / Hellhalsstolz   [Murkmire]</v>
      </c>
    </row>
    <row r="353" spans="1:55" x14ac:dyDescent="0.25">
      <c r="A353" s="12">
        <v>406</v>
      </c>
      <c r="B353" t="s">
        <v>1280</v>
      </c>
      <c r="C353" t="s">
        <v>2645</v>
      </c>
      <c r="D353" s="3">
        <f t="shared" si="30"/>
        <v>406</v>
      </c>
      <c r="G353" s="8" t="s">
        <v>1485</v>
      </c>
      <c r="I353" t="s">
        <v>91</v>
      </c>
      <c r="J353" t="s">
        <v>91</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7" t="s">
        <v>2678</v>
      </c>
      <c r="AY353" s="21" t="str">
        <f t="shared" si="31"/>
        <v>[406] = {wayshrines={-1,-1,-1,}, dlcId=DLC_MURKMIRE</v>
      </c>
      <c r="AZ353" s="21" t="str">
        <f t="shared" si="32"/>
        <v>, zoneIds={726}, veteran=false</v>
      </c>
      <c r="BA353" s="21" t="str">
        <f t="shared" si="33"/>
        <v>, setType=LIBSETS_SETTYPE_OVERLAND</v>
      </c>
      <c r="BB353" s="21" t="str">
        <f t="shared" si="34"/>
        <v>, dropMechanic={LIBSETS_DROP_MECHANIC_OVERLAND_BOSS_DELVE,LIBSETS_DROP_MECHANIC_OVERLAND_WORLDBOSS,LIBSETS_DROP_MECHANIC_OVERLAND_BOSS_PUBLIC_DUNGEON,LIBSETS_DROP_MECHANIC_OVERLAND_CHEST}},</v>
      </c>
      <c r="BC353" s="21" t="str">
        <f t="shared" si="35"/>
        <v xml:space="preserve"> --Dead-Water\'s Guile / Totwassertücke   [Murkmire]</v>
      </c>
    </row>
    <row r="354" spans="1:55" x14ac:dyDescent="0.25">
      <c r="A354" s="12">
        <v>407</v>
      </c>
      <c r="B354" t="s">
        <v>1281</v>
      </c>
      <c r="C354" t="s">
        <v>1282</v>
      </c>
      <c r="D354" s="3">
        <f t="shared" si="30"/>
        <v>407</v>
      </c>
      <c r="E354" s="42"/>
      <c r="G354" s="8" t="s">
        <v>1485</v>
      </c>
      <c r="I354" t="s">
        <v>91</v>
      </c>
      <c r="J354" t="s">
        <v>91</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7" t="s">
        <v>2678</v>
      </c>
      <c r="AY354" s="21" t="str">
        <f t="shared" si="31"/>
        <v>[407] = {wayshrines={-1,-1,-1,}, dlcId=DLC_MURKMIRE</v>
      </c>
      <c r="AZ354" s="21" t="str">
        <f t="shared" si="32"/>
        <v>, zoneIds={726}, veteran=false</v>
      </c>
      <c r="BA354" s="21" t="str">
        <f t="shared" si="33"/>
        <v>, setType=LIBSETS_SETTYPE_OVERLAND</v>
      </c>
      <c r="BB354" s="21" t="str">
        <f t="shared" si="34"/>
        <v>, dropMechanic={LIBSETS_DROP_MECHANIC_OVERLAND_BOSS_DELVE,LIBSETS_DROP_MECHANIC_OVERLAND_WORLDBOSS,LIBSETS_DROP_MECHANIC_OVERLAND_BOSS_PUBLIC_DUNGEON,LIBSETS_DROP_MECHANIC_OVERLAND_CHEST}},</v>
      </c>
      <c r="BC354" s="21" t="str">
        <f t="shared" si="35"/>
        <v xml:space="preserve"> --Champion of the Hist / Histchampion   [Murkmire]</v>
      </c>
    </row>
    <row r="355" spans="1:55" x14ac:dyDescent="0.25">
      <c r="A355" s="5">
        <v>408</v>
      </c>
      <c r="B355" t="s">
        <v>1283</v>
      </c>
      <c r="C355" t="s">
        <v>1284</v>
      </c>
      <c r="D355" s="3">
        <f t="shared" si="30"/>
        <v>408</v>
      </c>
      <c r="G355" s="8" t="s">
        <v>1479</v>
      </c>
      <c r="I355" t="s">
        <v>91</v>
      </c>
      <c r="J355" t="s">
        <v>91</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WayshrineInfo'!$K$3:$N$9999,4,FALSE),""))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WayshrineInfo'!$K$3:$N$9999,4,FALSE),""))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87" t="s">
        <v>2678</v>
      </c>
      <c r="AY355" s="21" t="str">
        <f t="shared" si="31"/>
        <v>[408] = {wayshrines={375,375,375,}, traitsNeeded=7, dlcId=DLC_MURKMIRE</v>
      </c>
      <c r="AZ355" s="21" t="str">
        <f t="shared" si="32"/>
        <v>, zoneIds={726,726,726}, veteran=false</v>
      </c>
      <c r="BA355" s="21" t="str">
        <f t="shared" si="33"/>
        <v>, setType=LIBSETS_SETTYPE_CRAFTED</v>
      </c>
      <c r="BB355" s="21" t="str">
        <f t="shared" si="34"/>
        <v>},</v>
      </c>
      <c r="BC355" s="21" t="str">
        <f t="shared" si="35"/>
        <v xml:space="preserve"> --Grave-Stake Collector / Grabpflocksammler   [Murkmire, Murkmire, Murkmire]</v>
      </c>
    </row>
    <row r="356" spans="1:55" x14ac:dyDescent="0.25">
      <c r="A356" s="5">
        <v>409</v>
      </c>
      <c r="B356" t="s">
        <v>1285</v>
      </c>
      <c r="C356" t="s">
        <v>1286</v>
      </c>
      <c r="D356" s="3">
        <f t="shared" si="30"/>
        <v>409</v>
      </c>
      <c r="G356" s="8" t="s">
        <v>1479</v>
      </c>
      <c r="I356" t="s">
        <v>91</v>
      </c>
      <c r="J356" t="s">
        <v>91</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WayshrineInfo'!$K$3:$N$9999,4,FALSE),""))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WayshrineInfo'!$K$3:$N$9999,4,FALSE),""))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7" t="s">
        <v>2678</v>
      </c>
      <c r="AY356" s="21" t="str">
        <f t="shared" si="31"/>
        <v>[409] = {wayshrines={379,379,379,}, traitsNeeded=2, dlcId=DLC_MURKMIRE</v>
      </c>
      <c r="AZ356" s="21" t="str">
        <f t="shared" si="32"/>
        <v>, zoneIds={726,726,726}, veteran=false</v>
      </c>
      <c r="BA356" s="21" t="str">
        <f t="shared" si="33"/>
        <v>, setType=LIBSETS_SETTYPE_CRAFTED</v>
      </c>
      <c r="BB356" s="21" t="str">
        <f t="shared" si="34"/>
        <v>},</v>
      </c>
      <c r="BC356" s="21" t="str">
        <f t="shared" si="35"/>
        <v xml:space="preserve"> --Naga Shaman / Nagaschamane   [Murkmire, Murkmire, Murkmire]</v>
      </c>
    </row>
    <row r="357" spans="1:55" x14ac:dyDescent="0.25">
      <c r="A357" s="5">
        <v>410</v>
      </c>
      <c r="B357" t="s">
        <v>1287</v>
      </c>
      <c r="C357" t="s">
        <v>1288</v>
      </c>
      <c r="D357" s="3">
        <f t="shared" si="30"/>
        <v>410</v>
      </c>
      <c r="G357" s="8" t="s">
        <v>1479</v>
      </c>
      <c r="I357" t="s">
        <v>91</v>
      </c>
      <c r="J357" t="s">
        <v>91</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WayshrineInfo'!$K$3:$N$9999,4,FALSE),""))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WayshrineInfo'!$K$3:$N$9999,4,FALSE),""))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7" t="s">
        <v>2678</v>
      </c>
      <c r="AY357" s="21" t="str">
        <f t="shared" si="31"/>
        <v>[410] = {wayshrines={379,379,379,}, traitsNeeded=4, dlcId=DLC_MURKMIRE</v>
      </c>
      <c r="AZ357" s="21" t="str">
        <f t="shared" si="32"/>
        <v>, zoneIds={726,726,726}, veteran=false</v>
      </c>
      <c r="BA357" s="21" t="str">
        <f t="shared" si="33"/>
        <v>, setType=LIBSETS_SETTYPE_CRAFTED</v>
      </c>
      <c r="BB357" s="21" t="str">
        <f t="shared" si="34"/>
        <v>},</v>
      </c>
      <c r="BC357" s="21" t="str">
        <f t="shared" si="35"/>
        <v xml:space="preserve"> --Might of the Lost Legion / Macht der Verlorenen Legion   [Murkmire, Murkmire, Murkmire]</v>
      </c>
    </row>
    <row r="358" spans="1:55" x14ac:dyDescent="0.25">
      <c r="A358" s="12">
        <v>411</v>
      </c>
      <c r="B358" t="s">
        <v>1289</v>
      </c>
      <c r="C358" t="s">
        <v>1290</v>
      </c>
      <c r="D358" s="3">
        <f t="shared" si="30"/>
        <v>411</v>
      </c>
      <c r="G358" s="8" t="s">
        <v>1477</v>
      </c>
      <c r="I358" t="s">
        <v>91</v>
      </c>
      <c r="J358" t="s">
        <v>91</v>
      </c>
      <c r="K358">
        <v>378</v>
      </c>
      <c r="L358">
        <v>378</v>
      </c>
      <c r="M358">
        <v>378</v>
      </c>
      <c r="N358">
        <v>0</v>
      </c>
      <c r="O358" s="66" t="s">
        <v>721</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87" t="s">
        <v>2678</v>
      </c>
      <c r="AY358" s="21" t="str">
        <f t="shared" si="31"/>
        <v>[411] = {wayshrines={378,378,378,}, dlcId=DLC_BASE_GAME</v>
      </c>
      <c r="AZ358" s="21" t="str">
        <f t="shared" si="32"/>
        <v>, zoneIds={1082}, veteran=false</v>
      </c>
      <c r="BA358" s="21" t="str">
        <f t="shared" si="33"/>
        <v>, setType=LIBSETS_SETTYPE_ARENA</v>
      </c>
      <c r="BB358" s="21" t="str">
        <f t="shared" si="34"/>
        <v>, dropMechanic={LIBSETS_DROP_MECHANIC_ARENA_STAGE_CHEST}},</v>
      </c>
      <c r="BC358" s="21" t="str">
        <f t="shared" si="35"/>
        <v xml:space="preserve"> --Gallant Charge / Galanter Ansturm   [Blackrose Prison]</v>
      </c>
    </row>
    <row r="359" spans="1:55" x14ac:dyDescent="0.25">
      <c r="A359" s="12">
        <v>412</v>
      </c>
      <c r="B359" t="s">
        <v>1291</v>
      </c>
      <c r="C359" t="s">
        <v>1292</v>
      </c>
      <c r="D359" s="3">
        <f t="shared" si="30"/>
        <v>412</v>
      </c>
      <c r="G359" s="8" t="s">
        <v>1477</v>
      </c>
      <c r="I359" t="s">
        <v>91</v>
      </c>
      <c r="J359" t="s">
        <v>91</v>
      </c>
      <c r="K359">
        <v>378</v>
      </c>
      <c r="L359">
        <v>378</v>
      </c>
      <c r="M359">
        <v>378</v>
      </c>
      <c r="N359">
        <v>0</v>
      </c>
      <c r="O359" s="66" t="s">
        <v>721</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87" t="s">
        <v>2678</v>
      </c>
      <c r="AY359" s="21" t="str">
        <f t="shared" si="31"/>
        <v>[412] = {wayshrines={378,378,378,}, dlcId=DLC_BASE_GAME</v>
      </c>
      <c r="AZ359" s="21" t="str">
        <f t="shared" si="32"/>
        <v>, zoneIds={1082}, veteran=false</v>
      </c>
      <c r="BA359" s="21" t="str">
        <f t="shared" si="33"/>
        <v>, setType=LIBSETS_SETTYPE_ARENA</v>
      </c>
      <c r="BB359" s="21" t="str">
        <f t="shared" si="34"/>
        <v>, dropMechanic={LIBSETS_DROP_MECHANIC_ARENA_STAGE_CHEST}},</v>
      </c>
      <c r="BC359" s="21" t="str">
        <f t="shared" si="35"/>
        <v xml:space="preserve"> --Radial Uppercut / Rundum-Aufwärtsschnitt   [Blackrose Prison]</v>
      </c>
    </row>
    <row r="360" spans="1:55" x14ac:dyDescent="0.25">
      <c r="A360" s="12">
        <v>413</v>
      </c>
      <c r="B360" t="s">
        <v>1293</v>
      </c>
      <c r="C360" t="s">
        <v>1294</v>
      </c>
      <c r="D360" s="3">
        <f t="shared" si="30"/>
        <v>413</v>
      </c>
      <c r="G360" s="8" t="s">
        <v>1477</v>
      </c>
      <c r="I360" t="s">
        <v>91</v>
      </c>
      <c r="J360" t="s">
        <v>91</v>
      </c>
      <c r="K360">
        <v>378</v>
      </c>
      <c r="L360">
        <v>378</v>
      </c>
      <c r="M360">
        <v>378</v>
      </c>
      <c r="N360">
        <v>0</v>
      </c>
      <c r="O360" s="66" t="s">
        <v>721</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7" t="s">
        <v>2678</v>
      </c>
      <c r="AY360" s="21" t="str">
        <f t="shared" si="31"/>
        <v>[413] = {wayshrines={378,378,378,}, dlcId=DLC_BASE_GAME</v>
      </c>
      <c r="AZ360" s="21" t="str">
        <f t="shared" si="32"/>
        <v>, zoneIds={1082}, veteran=false</v>
      </c>
      <c r="BA360" s="21" t="str">
        <f t="shared" si="33"/>
        <v>, setType=LIBSETS_SETTYPE_ARENA</v>
      </c>
      <c r="BB360" s="21" t="str">
        <f t="shared" si="34"/>
        <v>, dropMechanic={LIBSETS_DROP_MECHANIC_ARENA_STAGE_CHEST}},</v>
      </c>
      <c r="BC360" s="21" t="str">
        <f t="shared" si="35"/>
        <v xml:space="preserve"> --Spectral Cloak / Spektraler Mantel   [Blackrose Prison]</v>
      </c>
    </row>
    <row r="361" spans="1:55" x14ac:dyDescent="0.25">
      <c r="A361" s="12">
        <v>414</v>
      </c>
      <c r="B361" t="s">
        <v>1295</v>
      </c>
      <c r="C361" t="s">
        <v>1296</v>
      </c>
      <c r="D361" s="3">
        <f t="shared" si="30"/>
        <v>414</v>
      </c>
      <c r="G361" s="8" t="s">
        <v>1477</v>
      </c>
      <c r="I361" t="s">
        <v>91</v>
      </c>
      <c r="J361" t="s">
        <v>91</v>
      </c>
      <c r="K361">
        <v>378</v>
      </c>
      <c r="L361">
        <v>378</v>
      </c>
      <c r="M361">
        <v>378</v>
      </c>
      <c r="N361">
        <v>0</v>
      </c>
      <c r="O361" s="66" t="s">
        <v>721</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7" t="s">
        <v>2678</v>
      </c>
      <c r="AY361" s="21" t="str">
        <f t="shared" si="31"/>
        <v>[414] = {wayshrines={378,378,378,}, dlcId=DLC_BASE_GAME</v>
      </c>
      <c r="AZ361" s="21" t="str">
        <f t="shared" si="32"/>
        <v>, zoneIds={1082}, veteran=false</v>
      </c>
      <c r="BA361" s="21" t="str">
        <f t="shared" si="33"/>
        <v>, setType=LIBSETS_SETTYPE_ARENA</v>
      </c>
      <c r="BB361" s="21" t="str">
        <f t="shared" si="34"/>
        <v>, dropMechanic={LIBSETS_DROP_MECHANIC_ARENA_STAGE_CHEST}},</v>
      </c>
      <c r="BC361" s="21" t="str">
        <f t="shared" si="35"/>
        <v xml:space="preserve"> --Virulent Shot / Virulenter Schuss   [Blackrose Prison]</v>
      </c>
    </row>
    <row r="362" spans="1:55" x14ac:dyDescent="0.25">
      <c r="A362" s="12">
        <v>415</v>
      </c>
      <c r="B362" t="s">
        <v>1297</v>
      </c>
      <c r="C362" t="s">
        <v>1298</v>
      </c>
      <c r="D362" s="3">
        <f t="shared" si="30"/>
        <v>415</v>
      </c>
      <c r="G362" s="8" t="s">
        <v>1477</v>
      </c>
      <c r="I362" t="s">
        <v>91</v>
      </c>
      <c r="J362" t="s">
        <v>91</v>
      </c>
      <c r="K362">
        <v>378</v>
      </c>
      <c r="L362">
        <v>378</v>
      </c>
      <c r="M362">
        <v>378</v>
      </c>
      <c r="N362">
        <v>0</v>
      </c>
      <c r="O362" s="66" t="s">
        <v>721</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87" t="s">
        <v>2678</v>
      </c>
      <c r="AY362" s="21" t="str">
        <f t="shared" si="31"/>
        <v>[415] = {wayshrines={378,378,378,}, dlcId=DLC_BASE_GAME</v>
      </c>
      <c r="AZ362" s="21" t="str">
        <f t="shared" si="32"/>
        <v>, zoneIds={1082}, veteran=false</v>
      </c>
      <c r="BA362" s="21" t="str">
        <f t="shared" si="33"/>
        <v>, setType=LIBSETS_SETTYPE_ARENA</v>
      </c>
      <c r="BB362" s="21" t="str">
        <f t="shared" si="34"/>
        <v>, dropMechanic={LIBSETS_DROP_MECHANIC_ARENA_STAGE_CHEST}},</v>
      </c>
      <c r="BC362" s="21" t="str">
        <f t="shared" si="35"/>
        <v xml:space="preserve"> --Wild Impulse / Wilder Impuls   [Blackrose Prison]</v>
      </c>
    </row>
    <row r="363" spans="1:55" x14ac:dyDescent="0.25">
      <c r="A363" s="12">
        <v>416</v>
      </c>
      <c r="B363" t="s">
        <v>1299</v>
      </c>
      <c r="C363" t="s">
        <v>2646</v>
      </c>
      <c r="D363" s="3">
        <f t="shared" si="30"/>
        <v>416</v>
      </c>
      <c r="G363" s="8" t="s">
        <v>1477</v>
      </c>
      <c r="I363" t="s">
        <v>91</v>
      </c>
      <c r="J363" t="s">
        <v>91</v>
      </c>
      <c r="K363">
        <v>378</v>
      </c>
      <c r="L363">
        <v>378</v>
      </c>
      <c r="M363">
        <v>378</v>
      </c>
      <c r="N363">
        <v>0</v>
      </c>
      <c r="O363" s="66" t="s">
        <v>721</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7" t="s">
        <v>2678</v>
      </c>
      <c r="AY363" s="21" t="str">
        <f t="shared" si="31"/>
        <v>[416] = {wayshrines={378,378,378,}, dlcId=DLC_BASE_GAME</v>
      </c>
      <c r="AZ363" s="21" t="str">
        <f t="shared" si="32"/>
        <v>, zoneIds={1082}, veteran=false</v>
      </c>
      <c r="BA363" s="21" t="str">
        <f t="shared" si="33"/>
        <v>, setType=LIBSETS_SETTYPE_ARENA</v>
      </c>
      <c r="BB363" s="21" t="str">
        <f t="shared" si="34"/>
        <v>, dropMechanic={LIBSETS_DROP_MECHANIC_ARENA_STAGE_CHEST}},</v>
      </c>
      <c r="BC363" s="21" t="str">
        <f t="shared" si="35"/>
        <v xml:space="preserve"> --Mender\'s Ward / Schutz des Pflegers   [Blackrose Prison]</v>
      </c>
    </row>
    <row r="364" spans="1:55" x14ac:dyDescent="0.25">
      <c r="A364" s="12">
        <v>417</v>
      </c>
      <c r="B364" t="s">
        <v>1300</v>
      </c>
      <c r="C364" t="s">
        <v>1301</v>
      </c>
      <c r="D364" s="3">
        <f t="shared" si="30"/>
        <v>417</v>
      </c>
      <c r="G364" s="8" t="s">
        <v>1480</v>
      </c>
      <c r="I364" t="s">
        <v>91</v>
      </c>
      <c r="J364" t="s">
        <v>91</v>
      </c>
      <c r="K364">
        <v>-1</v>
      </c>
      <c r="L364">
        <v>-1</v>
      </c>
      <c r="M364">
        <v>-1</v>
      </c>
      <c r="N364">
        <v>0</v>
      </c>
      <c r="O364" s="66" t="s">
        <v>125</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43" t="str">
        <f>IF(AU364&lt;&gt;"",IF(AU364&lt;&gt;"LIBSETS_DROP_MECHANIC_MONSTER_NAME",VLOOKUP(AU364,'LibSets constants'!$I$4:$L$1003,4,FALSE),""),"")</f>
        <v/>
      </c>
      <c r="AX364" s="87" t="s">
        <v>2678</v>
      </c>
      <c r="AY364" s="21" t="str">
        <f t="shared" si="31"/>
        <v>[417] = {wayshrines={-1,-1,-1,}, dlcId=DLC_BASE_GAME</v>
      </c>
      <c r="AZ364" s="21" t="str">
        <f t="shared" si="32"/>
        <v>, zoneIds={181}, veteran=false</v>
      </c>
      <c r="BA364" s="21" t="str">
        <f t="shared" si="33"/>
        <v>, setType=LIBSETS_SETTYPE_CYRODIIL</v>
      </c>
      <c r="BB364" s="21" t="str">
        <f t="shared" si="34"/>
        <v>, dropMechanic={LIBSETS_DROP_MECHANIC_MAIL_PVP_REWARDS_FOR_THE_WORTHY}},</v>
      </c>
      <c r="BC364" s="21" t="str">
        <f t="shared" si="35"/>
        <v xml:space="preserve"> --Indomitable Fury / Unbeugsamer Zorn   [Cyrodiil]</v>
      </c>
    </row>
    <row r="365" spans="1:55" x14ac:dyDescent="0.25">
      <c r="A365" s="12">
        <v>418</v>
      </c>
      <c r="B365" t="s">
        <v>1302</v>
      </c>
      <c r="C365" t="s">
        <v>1303</v>
      </c>
      <c r="D365" s="3">
        <f t="shared" si="30"/>
        <v>418</v>
      </c>
      <c r="G365" s="8" t="s">
        <v>1480</v>
      </c>
      <c r="I365" t="s">
        <v>91</v>
      </c>
      <c r="J365" t="s">
        <v>91</v>
      </c>
      <c r="K365">
        <v>-1</v>
      </c>
      <c r="L365">
        <v>-1</v>
      </c>
      <c r="M365">
        <v>-1</v>
      </c>
      <c r="N365">
        <v>0</v>
      </c>
      <c r="O365" s="66" t="s">
        <v>125</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WayshrineInfo'!$K$3:$N$9999,4,FALSE),""))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WayshrineInfo'!$K$3:$N$9999,4,FALSE),""))</f>
        <v/>
      </c>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87" t="s">
        <v>2678</v>
      </c>
      <c r="AY365" s="21" t="str">
        <f t="shared" si="31"/>
        <v>[418] = {wayshrines={-1,-1,-1,}, dlcId=DLC_BASE_GAME</v>
      </c>
      <c r="AZ365" s="21" t="str">
        <f t="shared" si="32"/>
        <v>, zoneIds={181}, veteran=false</v>
      </c>
      <c r="BA365" s="21" t="str">
        <f t="shared" si="33"/>
        <v>, setType=LIBSETS_SETTYPE_CYRODIIL</v>
      </c>
      <c r="BB365" s="21" t="str">
        <f t="shared" si="34"/>
        <v>, dropMechanic={LIBSETS_DROP_MECHANIC_MAIL_PVP_REWARDS_FOR_THE_WORTHY}},</v>
      </c>
      <c r="BC365" s="21" t="str">
        <f t="shared" si="35"/>
        <v xml:space="preserve"> --Spell Strategist / Zauberstratege   [Cyrodiil]</v>
      </c>
    </row>
    <row r="366" spans="1:55" x14ac:dyDescent="0.25">
      <c r="A366" s="12">
        <v>419</v>
      </c>
      <c r="B366" t="s">
        <v>1304</v>
      </c>
      <c r="C366" t="s">
        <v>1305</v>
      </c>
      <c r="D366" s="3">
        <f t="shared" si="30"/>
        <v>419</v>
      </c>
      <c r="E366" s="42"/>
      <c r="G366" s="8" t="s">
        <v>1480</v>
      </c>
      <c r="I366" t="s">
        <v>91</v>
      </c>
      <c r="J366" t="s">
        <v>91</v>
      </c>
      <c r="K366">
        <v>-1</v>
      </c>
      <c r="L366">
        <v>-1</v>
      </c>
      <c r="M366">
        <v>-1</v>
      </c>
      <c r="N366">
        <v>0</v>
      </c>
      <c r="O366" s="66" t="s">
        <v>125</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WayshrineInfo'!$K$3:$N$9999,4,FALSE),""))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WayshrineInfo'!$K$3:$N$9999,4,FALSE),""))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43" t="str">
        <f>IF(AU366&lt;&gt;"",IF(AU366&lt;&gt;"LIBSETS_DROP_MECHANIC_MONSTER_NAME",VLOOKUP(AU366,'LibSets constants'!$I$4:$L$1003,4,FALSE),""),"")</f>
        <v/>
      </c>
      <c r="AX366" s="87" t="s">
        <v>2679</v>
      </c>
      <c r="AY366" s="21" t="str">
        <f t="shared" si="31"/>
        <v>[419] = {wayshrines={-1,-1,-1,}, dlcId=DLC_BASE_GAME</v>
      </c>
      <c r="AZ366" s="21" t="str">
        <f t="shared" si="32"/>
        <v>, zoneIds={181}, veteran=false</v>
      </c>
      <c r="BA366" s="21" t="str">
        <f t="shared" si="33"/>
        <v>, setType=LIBSETS_SETTYPE_CYRODIIL</v>
      </c>
      <c r="BB366" s="21" t="str">
        <f t="shared" si="34"/>
        <v>, isProcSetAllowedInPvP=1, dropMechanic={LIBSETS_DROP_MECHANIC_MAIL_PVP_REWARDS_FOR_THE_WORTHY}},</v>
      </c>
      <c r="BC366" s="21" t="str">
        <f t="shared" si="35"/>
        <v xml:space="preserve"> --Battlefield Acrobat / Schlachtfeldakrobat   [Cyrodiil]</v>
      </c>
    </row>
    <row r="367" spans="1:55" x14ac:dyDescent="0.25">
      <c r="A367" s="12">
        <v>420</v>
      </c>
      <c r="B367" t="s">
        <v>1306</v>
      </c>
      <c r="C367" t="s">
        <v>1307</v>
      </c>
      <c r="D367" s="3">
        <f t="shared" si="30"/>
        <v>420</v>
      </c>
      <c r="G367" s="8" t="s">
        <v>1480</v>
      </c>
      <c r="I367" t="s">
        <v>91</v>
      </c>
      <c r="J367" t="s">
        <v>91</v>
      </c>
      <c r="K367">
        <v>-1</v>
      </c>
      <c r="L367">
        <v>-1</v>
      </c>
      <c r="M367">
        <v>-1</v>
      </c>
      <c r="N367">
        <v>0</v>
      </c>
      <c r="O367" s="66" t="s">
        <v>125</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7" t="s">
        <v>2678</v>
      </c>
      <c r="AY367" s="21" t="str">
        <f t="shared" si="31"/>
        <v>[420] = {wayshrines={-1,-1,-1,}, dlcId=DLC_BASE_GAME</v>
      </c>
      <c r="AZ367" s="21" t="str">
        <f t="shared" si="32"/>
        <v>, zoneIds={181}, veteran=false</v>
      </c>
      <c r="BA367" s="21" t="str">
        <f t="shared" si="33"/>
        <v>, setType=LIBSETS_SETTYPE_CYRODIIL</v>
      </c>
      <c r="BB367" s="21" t="str">
        <f t="shared" si="34"/>
        <v>, dropMechanic={LIBSETS_DROP_MECHANIC_MAIL_PVP_REWARDS_FOR_THE_WORTHY}},</v>
      </c>
      <c r="BC367" s="21" t="str">
        <f t="shared" si="35"/>
        <v xml:space="preserve"> --Soldier of Anguish / Soldat der Pein   [Cyrodiil]</v>
      </c>
    </row>
    <row r="368" spans="1:55" x14ac:dyDescent="0.25">
      <c r="A368" s="12">
        <v>421</v>
      </c>
      <c r="B368" t="s">
        <v>1308</v>
      </c>
      <c r="C368" t="s">
        <v>1309</v>
      </c>
      <c r="D368" s="3">
        <f t="shared" si="30"/>
        <v>421</v>
      </c>
      <c r="G368" s="8" t="s">
        <v>1480</v>
      </c>
      <c r="I368" t="s">
        <v>91</v>
      </c>
      <c r="J368" t="s">
        <v>91</v>
      </c>
      <c r="K368">
        <v>-1</v>
      </c>
      <c r="L368">
        <v>-1</v>
      </c>
      <c r="M368">
        <v>-1</v>
      </c>
      <c r="N368">
        <v>0</v>
      </c>
      <c r="O368" s="66" t="s">
        <v>125</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7" t="s">
        <v>2678</v>
      </c>
      <c r="AY368" s="21" t="str">
        <f t="shared" si="31"/>
        <v>[421] = {wayshrines={-1,-1,-1,}, dlcId=DLC_BASE_GAME</v>
      </c>
      <c r="AZ368" s="21" t="str">
        <f t="shared" si="32"/>
        <v>, zoneIds={181}, veteran=false</v>
      </c>
      <c r="BA368" s="21" t="str">
        <f t="shared" si="33"/>
        <v>, setType=LIBSETS_SETTYPE_CYRODIIL</v>
      </c>
      <c r="BB368" s="21" t="str">
        <f t="shared" si="34"/>
        <v>, dropMechanic={LIBSETS_DROP_MECHANIC_MAIL_PVP_REWARDS_FOR_THE_WORTHY}},</v>
      </c>
      <c r="BC368" s="21" t="str">
        <f t="shared" si="35"/>
        <v xml:space="preserve"> --Steadfast Hero / Standhafter Held   [Cyrodiil]</v>
      </c>
    </row>
    <row r="369" spans="1:55" x14ac:dyDescent="0.25">
      <c r="A369" s="12">
        <v>422</v>
      </c>
      <c r="B369" t="s">
        <v>1310</v>
      </c>
      <c r="C369" t="s">
        <v>1311</v>
      </c>
      <c r="D369" s="3">
        <f t="shared" si="30"/>
        <v>422</v>
      </c>
      <c r="E369" s="42"/>
      <c r="G369" s="8" t="s">
        <v>1480</v>
      </c>
      <c r="I369" t="s">
        <v>91</v>
      </c>
      <c r="J369" t="s">
        <v>91</v>
      </c>
      <c r="K369">
        <v>-1</v>
      </c>
      <c r="L369">
        <v>-1</v>
      </c>
      <c r="M369">
        <v>-1</v>
      </c>
      <c r="N369">
        <v>0</v>
      </c>
      <c r="O369" s="66" t="s">
        <v>125</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87" t="s">
        <v>2678</v>
      </c>
      <c r="AY369" s="21" t="str">
        <f t="shared" si="31"/>
        <v>[422] = {wayshrines={-1,-1,-1,}, dlcId=DLC_BASE_GAME</v>
      </c>
      <c r="AZ369" s="21" t="str">
        <f t="shared" si="32"/>
        <v>, zoneIds={181}, veteran=false</v>
      </c>
      <c r="BA369" s="21" t="str">
        <f t="shared" si="33"/>
        <v>, setType=LIBSETS_SETTYPE_CYRODIIL</v>
      </c>
      <c r="BB369" s="21" t="str">
        <f t="shared" si="34"/>
        <v>, dropMechanic={LIBSETS_DROP_MECHANIC_MAIL_PVP_REWARDS_FOR_THE_WORTHY}},</v>
      </c>
      <c r="BC369" s="21" t="str">
        <f t="shared" si="35"/>
        <v xml:space="preserve"> --Battalion Defender / Bataillonsverteidiger   [Cyrodiil]</v>
      </c>
    </row>
    <row r="370" spans="1:55" x14ac:dyDescent="0.25">
      <c r="A370" s="12">
        <v>423</v>
      </c>
      <c r="B370" t="s">
        <v>1312</v>
      </c>
      <c r="C370" t="s">
        <v>1313</v>
      </c>
      <c r="D370" s="3">
        <f t="shared" si="30"/>
        <v>423</v>
      </c>
      <c r="G370" s="8" t="s">
        <v>1477</v>
      </c>
      <c r="I370" t="s">
        <v>92</v>
      </c>
      <c r="J370" t="s">
        <v>91</v>
      </c>
      <c r="K370">
        <v>378</v>
      </c>
      <c r="L370">
        <v>378</v>
      </c>
      <c r="M370">
        <v>378</v>
      </c>
      <c r="N370">
        <v>0</v>
      </c>
      <c r="O370" s="66" t="s">
        <v>721</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7" t="s">
        <v>2678</v>
      </c>
      <c r="AY370" s="21" t="str">
        <f t="shared" si="31"/>
        <v>[423] = {wayshrines={378,378,378,}, dlcId=DLC_BASE_GAME</v>
      </c>
      <c r="AZ370" s="21" t="str">
        <f t="shared" si="32"/>
        <v>, zoneIds={1082}, veteran=true</v>
      </c>
      <c r="BA370" s="21" t="str">
        <f t="shared" si="33"/>
        <v>, setType=LIBSETS_SETTYPE_ARENA</v>
      </c>
      <c r="BB370" s="21" t="str">
        <f t="shared" si="34"/>
        <v>, dropMechanic={LIBSETS_DROP_MECHANIC_ARENA_STAGE_CHEST}},</v>
      </c>
      <c r="BC370" s="21" t="str">
        <f t="shared" si="35"/>
        <v xml:space="preserve"> --Perfect Gallant Charge / Perfekter galanter Ansturm   [Blackrose Prison]</v>
      </c>
    </row>
    <row r="371" spans="1:55" x14ac:dyDescent="0.25">
      <c r="A371" s="12">
        <v>424</v>
      </c>
      <c r="B371" t="s">
        <v>1314</v>
      </c>
      <c r="C371" t="s">
        <v>1315</v>
      </c>
      <c r="D371" s="3">
        <f t="shared" si="30"/>
        <v>424</v>
      </c>
      <c r="G371" s="8" t="s">
        <v>1477</v>
      </c>
      <c r="I371" t="s">
        <v>92</v>
      </c>
      <c r="J371" t="s">
        <v>91</v>
      </c>
      <c r="K371">
        <v>378</v>
      </c>
      <c r="L371">
        <v>378</v>
      </c>
      <c r="M371">
        <v>378</v>
      </c>
      <c r="N371">
        <v>0</v>
      </c>
      <c r="O371" s="66" t="s">
        <v>721</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7" t="s">
        <v>2678</v>
      </c>
      <c r="AY371" s="21" t="str">
        <f t="shared" si="31"/>
        <v>[424] = {wayshrines={378,378,378,}, dlcId=DLC_BASE_GAME</v>
      </c>
      <c r="AZ371" s="21" t="str">
        <f t="shared" si="32"/>
        <v>, zoneIds={1082}, veteran=true</v>
      </c>
      <c r="BA371" s="21" t="str">
        <f t="shared" si="33"/>
        <v>, setType=LIBSETS_SETTYPE_ARENA</v>
      </c>
      <c r="BB371" s="21" t="str">
        <f t="shared" si="34"/>
        <v>, dropMechanic={LIBSETS_DROP_MECHANIC_ARENA_STAGE_CHEST}},</v>
      </c>
      <c r="BC371" s="21" t="str">
        <f t="shared" si="35"/>
        <v xml:space="preserve"> --Perfect Radial Uppercut / Perfekter Rundum-Aufwärtsschnitt   [Blackrose Prison]</v>
      </c>
    </row>
    <row r="372" spans="1:55" x14ac:dyDescent="0.25">
      <c r="A372" s="12">
        <v>425</v>
      </c>
      <c r="B372" t="s">
        <v>1316</v>
      </c>
      <c r="C372" t="s">
        <v>1317</v>
      </c>
      <c r="D372" s="3">
        <f t="shared" si="30"/>
        <v>425</v>
      </c>
      <c r="G372" s="8" t="s">
        <v>1477</v>
      </c>
      <c r="I372" t="s">
        <v>92</v>
      </c>
      <c r="J372" t="s">
        <v>91</v>
      </c>
      <c r="K372">
        <v>378</v>
      </c>
      <c r="L372">
        <v>378</v>
      </c>
      <c r="M372">
        <v>378</v>
      </c>
      <c r="N372">
        <v>0</v>
      </c>
      <c r="O372" s="66" t="s">
        <v>721</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7" t="s">
        <v>2678</v>
      </c>
      <c r="AY372" s="21" t="str">
        <f t="shared" si="31"/>
        <v>[425] = {wayshrines={378,378,378,}, dlcId=DLC_BASE_GAME</v>
      </c>
      <c r="AZ372" s="21" t="str">
        <f t="shared" si="32"/>
        <v>, zoneIds={1082}, veteran=true</v>
      </c>
      <c r="BA372" s="21" t="str">
        <f t="shared" si="33"/>
        <v>, setType=LIBSETS_SETTYPE_ARENA</v>
      </c>
      <c r="BB372" s="21" t="str">
        <f t="shared" si="34"/>
        <v>, dropMechanic={LIBSETS_DROP_MECHANIC_ARENA_STAGE_CHEST}},</v>
      </c>
      <c r="BC372" s="21" t="str">
        <f t="shared" si="35"/>
        <v xml:space="preserve"> --Perfect Spectral Cloak / Perfekter spektraler Mantel   [Blackrose Prison]</v>
      </c>
    </row>
    <row r="373" spans="1:55" x14ac:dyDescent="0.25">
      <c r="A373" s="12">
        <v>426</v>
      </c>
      <c r="B373" t="s">
        <v>1318</v>
      </c>
      <c r="C373" t="s">
        <v>1319</v>
      </c>
      <c r="D373" s="3">
        <f t="shared" si="30"/>
        <v>426</v>
      </c>
      <c r="G373" s="8" t="s">
        <v>1477</v>
      </c>
      <c r="I373" t="s">
        <v>92</v>
      </c>
      <c r="J373" t="s">
        <v>91</v>
      </c>
      <c r="K373">
        <v>378</v>
      </c>
      <c r="L373">
        <v>378</v>
      </c>
      <c r="M373">
        <v>378</v>
      </c>
      <c r="N373">
        <v>0</v>
      </c>
      <c r="O373" s="66" t="s">
        <v>721</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7" t="s">
        <v>2678</v>
      </c>
      <c r="AY373" s="21" t="str">
        <f t="shared" si="31"/>
        <v>[426] = {wayshrines={378,378,378,}, dlcId=DLC_BASE_GAME</v>
      </c>
      <c r="AZ373" s="21" t="str">
        <f t="shared" si="32"/>
        <v>, zoneIds={1082}, veteran=true</v>
      </c>
      <c r="BA373" s="21" t="str">
        <f t="shared" si="33"/>
        <v>, setType=LIBSETS_SETTYPE_ARENA</v>
      </c>
      <c r="BB373" s="21" t="str">
        <f t="shared" si="34"/>
        <v>, dropMechanic={LIBSETS_DROP_MECHANIC_ARENA_STAGE_CHEST}},</v>
      </c>
      <c r="BC373" s="21" t="str">
        <f t="shared" si="35"/>
        <v xml:space="preserve"> --Perfect Virulent Shot / Perfekter virulenter Schuss   [Blackrose Prison]</v>
      </c>
    </row>
    <row r="374" spans="1:55" x14ac:dyDescent="0.25">
      <c r="A374" s="12">
        <v>427</v>
      </c>
      <c r="B374" t="s">
        <v>1320</v>
      </c>
      <c r="C374" t="s">
        <v>1321</v>
      </c>
      <c r="D374" s="3">
        <f t="shared" si="30"/>
        <v>427</v>
      </c>
      <c r="G374" s="8" t="s">
        <v>1477</v>
      </c>
      <c r="I374" t="s">
        <v>92</v>
      </c>
      <c r="J374" t="s">
        <v>91</v>
      </c>
      <c r="K374">
        <v>378</v>
      </c>
      <c r="L374">
        <v>378</v>
      </c>
      <c r="M374">
        <v>378</v>
      </c>
      <c r="N374">
        <v>0</v>
      </c>
      <c r="O374" s="66" t="s">
        <v>721</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7" t="s">
        <v>2678</v>
      </c>
      <c r="AY374" s="21" t="str">
        <f t="shared" si="31"/>
        <v>[427] = {wayshrines={378,378,378,}, dlcId=DLC_BASE_GAME</v>
      </c>
      <c r="AZ374" s="21" t="str">
        <f t="shared" si="32"/>
        <v>, zoneIds={1082}, veteran=true</v>
      </c>
      <c r="BA374" s="21" t="str">
        <f t="shared" si="33"/>
        <v>, setType=LIBSETS_SETTYPE_ARENA</v>
      </c>
      <c r="BB374" s="21" t="str">
        <f t="shared" si="34"/>
        <v>, dropMechanic={LIBSETS_DROP_MECHANIC_ARENA_STAGE_CHEST}},</v>
      </c>
      <c r="BC374" s="21" t="str">
        <f t="shared" si="35"/>
        <v xml:space="preserve"> --Perfect Wild Impulse / Perfekter wilder Impuls   [Blackrose Prison]</v>
      </c>
    </row>
    <row r="375" spans="1:55" x14ac:dyDescent="0.25">
      <c r="A375" s="12">
        <v>428</v>
      </c>
      <c r="B375" t="s">
        <v>1322</v>
      </c>
      <c r="C375" t="s">
        <v>2647</v>
      </c>
      <c r="D375" s="3">
        <f t="shared" si="30"/>
        <v>428</v>
      </c>
      <c r="G375" s="8" t="s">
        <v>1477</v>
      </c>
      <c r="I375" t="s">
        <v>92</v>
      </c>
      <c r="J375" t="s">
        <v>91</v>
      </c>
      <c r="K375">
        <v>378</v>
      </c>
      <c r="L375">
        <v>378</v>
      </c>
      <c r="M375">
        <v>378</v>
      </c>
      <c r="N375">
        <v>0</v>
      </c>
      <c r="O375" s="66" t="s">
        <v>721</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7" t="s">
        <v>2678</v>
      </c>
      <c r="AY375" s="21" t="str">
        <f t="shared" si="31"/>
        <v>[428] = {wayshrines={378,378,378,}, dlcId=DLC_BASE_GAME</v>
      </c>
      <c r="AZ375" s="21" t="str">
        <f t="shared" si="32"/>
        <v>, zoneIds={1082}, veteran=true</v>
      </c>
      <c r="BA375" s="21" t="str">
        <f t="shared" si="33"/>
        <v>, setType=LIBSETS_SETTYPE_ARENA</v>
      </c>
      <c r="BB375" s="21" t="str">
        <f t="shared" si="34"/>
        <v>, dropMechanic={LIBSETS_DROP_MECHANIC_ARENA_STAGE_CHEST}},</v>
      </c>
      <c r="BC375" s="21" t="str">
        <f t="shared" si="35"/>
        <v xml:space="preserve"> --Perfect Mender\'s Ward / Perfekter Schutz des Pflegers   [Blackrose Prison]</v>
      </c>
    </row>
    <row r="376" spans="1:55" x14ac:dyDescent="0.25">
      <c r="A376" s="12">
        <v>429</v>
      </c>
      <c r="B376" t="s">
        <v>1323</v>
      </c>
      <c r="C376" t="s">
        <v>1324</v>
      </c>
      <c r="D376" s="3">
        <f t="shared" si="30"/>
        <v>429</v>
      </c>
      <c r="G376" s="8" t="s">
        <v>1482</v>
      </c>
      <c r="I376" t="s">
        <v>91</v>
      </c>
      <c r="J376" t="s">
        <v>91</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7" t="s">
        <v>2678</v>
      </c>
      <c r="AY376" s="21" t="str">
        <f t="shared" si="31"/>
        <v>[429] = {wayshrines={389,389,389,}, dlcId=DLC_WRATHSTONE</v>
      </c>
      <c r="AZ376" s="21" t="str">
        <f t="shared" si="32"/>
        <v>, zoneIds={1080}, veteran=false</v>
      </c>
      <c r="BA376" s="21" t="str">
        <f t="shared" si="33"/>
        <v>, setType=LIBSETS_SETTYPE_DUNGEON</v>
      </c>
      <c r="BB376" s="21" t="str">
        <f t="shared" si="34"/>
        <v>},</v>
      </c>
      <c r="BC376" s="21" t="str">
        <f t="shared" si="35"/>
        <v xml:space="preserve"> --Mighty Glacier / Mächtiger Gletscher   [Frostvault]</v>
      </c>
    </row>
    <row r="377" spans="1:55" x14ac:dyDescent="0.25">
      <c r="A377" s="12">
        <v>430</v>
      </c>
      <c r="B377" t="s">
        <v>1325</v>
      </c>
      <c r="C377" t="s">
        <v>2648</v>
      </c>
      <c r="D377" s="3">
        <f t="shared" si="30"/>
        <v>430</v>
      </c>
      <c r="G377" s="8" t="s">
        <v>1482</v>
      </c>
      <c r="I377" t="s">
        <v>91</v>
      </c>
      <c r="J377" t="s">
        <v>91</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7" t="s">
        <v>2678</v>
      </c>
      <c r="AY377" s="21" t="str">
        <f t="shared" si="31"/>
        <v>[430] = {wayshrines={389,389,389,}, dlcId=DLC_WRATHSTONE</v>
      </c>
      <c r="AZ377" s="21" t="str">
        <f t="shared" si="32"/>
        <v>, zoneIds={1080}, veteran=false</v>
      </c>
      <c r="BA377" s="21" t="str">
        <f t="shared" si="33"/>
        <v>, setType=LIBSETS_SETTYPE_DUNGEON</v>
      </c>
      <c r="BB377" s="21" t="str">
        <f t="shared" si="34"/>
        <v>},</v>
      </c>
      <c r="BC377" s="21" t="str">
        <f t="shared" si="35"/>
        <v xml:space="preserve"> --Tzogvin\'s Warband / Tzogvins Kriegstrupp   [Frostvault]</v>
      </c>
    </row>
    <row r="378" spans="1:55" x14ac:dyDescent="0.25">
      <c r="A378" s="12">
        <v>431</v>
      </c>
      <c r="B378" t="s">
        <v>1326</v>
      </c>
      <c r="C378" t="s">
        <v>1327</v>
      </c>
      <c r="D378" s="3">
        <f t="shared" si="30"/>
        <v>431</v>
      </c>
      <c r="G378" s="8" t="s">
        <v>1482</v>
      </c>
      <c r="I378" t="s">
        <v>91</v>
      </c>
      <c r="J378" t="s">
        <v>91</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WayshrineInfo'!$K$3:$N$9999,4,FALSE),""))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WayshrineInfo'!$K$3:$N$9999,4,FALSE),""))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3" t="str">
        <f>IF(AU378&lt;&gt;"",IF(AU378&lt;&gt;"LIBSETS_DROP_MECHANIC_MONSTER_NAME",VLOOKUP(AU378,'LibSets constants'!$I$4:$L$1003,4,FALSE),""),"")</f>
        <v/>
      </c>
      <c r="AX378" s="87" t="s">
        <v>2678</v>
      </c>
      <c r="AY378" s="21" t="str">
        <f t="shared" si="31"/>
        <v>[431] = {wayshrines={389,389,389,}, dlcId=DLC_WRATHSTONE</v>
      </c>
      <c r="AZ378" s="21" t="str">
        <f t="shared" si="32"/>
        <v>, zoneIds={1080}, veteran=false</v>
      </c>
      <c r="BA378" s="21" t="str">
        <f t="shared" si="33"/>
        <v>, setType=LIBSETS_SETTYPE_DUNGEON</v>
      </c>
      <c r="BB378" s="21" t="str">
        <f t="shared" si="34"/>
        <v>},</v>
      </c>
      <c r="BC378" s="21" t="str">
        <f t="shared" si="35"/>
        <v xml:space="preserve"> --Icy Conjuror / Eisiger Anrufer   [Frostvault]</v>
      </c>
    </row>
    <row r="379" spans="1:55" x14ac:dyDescent="0.25">
      <c r="A379" s="5">
        <v>432</v>
      </c>
      <c r="B379" t="s">
        <v>1328</v>
      </c>
      <c r="C379" t="s">
        <v>25</v>
      </c>
      <c r="D379" s="3">
        <f t="shared" si="30"/>
        <v>432</v>
      </c>
      <c r="G379" s="8" t="s">
        <v>1484</v>
      </c>
      <c r="H379" s="100">
        <v>3</v>
      </c>
      <c r="I379" t="s">
        <v>1471</v>
      </c>
      <c r="J379" t="s">
        <v>91</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3"/>
      <c r="AX379" s="87" t="s">
        <v>2678</v>
      </c>
      <c r="AY379" s="21" t="str">
        <f t="shared" si="31"/>
        <v>[432] = {wayshrines={389,389,389,}, dlcId=DLC_WRATHSTONE</v>
      </c>
      <c r="AZ379" s="21" t="str">
        <f t="shared" si="32"/>
        <v>, zoneIds={1080}, veteran={[EQUIP_TYPE_HEAD]=true, [EQUIP_TYPE_SHOULDERS]=false}</v>
      </c>
      <c r="BA379" s="21" t="str">
        <f t="shared" si="33"/>
        <v>, setType=LIBSETS_SETTYPE_MONSTER</v>
      </c>
      <c r="BB379" s="21" t="str">
        <f t="shared" si="34"/>
        <v>, dropMechanic={LIBSETS_DROP_MECHANIC_MONSTER_NAME}, dropMechanicNames={['en']='The Stonekeeper', ['de']='Der Steinwahrer'}},</v>
      </c>
      <c r="BC379" s="21" t="str">
        <f t="shared" si="35"/>
        <v xml:space="preserve"> --Stonekeeper / Steinwahrer   [Frostvault]</v>
      </c>
    </row>
    <row r="380" spans="1:55" x14ac:dyDescent="0.25">
      <c r="A380" s="12">
        <v>433</v>
      </c>
      <c r="B380" t="s">
        <v>1329</v>
      </c>
      <c r="C380" t="s">
        <v>1330</v>
      </c>
      <c r="D380" s="3">
        <f t="shared" si="30"/>
        <v>433</v>
      </c>
      <c r="G380" s="8" t="s">
        <v>1482</v>
      </c>
      <c r="I380" t="s">
        <v>91</v>
      </c>
      <c r="J380" t="s">
        <v>91</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7" t="s">
        <v>2678</v>
      </c>
      <c r="AY380" s="21" t="str">
        <f t="shared" si="31"/>
        <v>[433] = {wayshrines={390,390,390,}, dlcId=DLC_WRATHSTONE</v>
      </c>
      <c r="AZ380" s="21" t="str">
        <f t="shared" si="32"/>
        <v>, zoneIds={1081}, veteran=false</v>
      </c>
      <c r="BA380" s="21" t="str">
        <f t="shared" si="33"/>
        <v>, setType=LIBSETS_SETTYPE_DUNGEON</v>
      </c>
      <c r="BB380" s="21" t="str">
        <f t="shared" si="34"/>
        <v>},</v>
      </c>
      <c r="BC380" s="21" t="str">
        <f t="shared" si="35"/>
        <v xml:space="preserve"> --Frozen Watcher / Gefrorener Beobachter   [Depths of Malatar]</v>
      </c>
    </row>
    <row r="381" spans="1:55" x14ac:dyDescent="0.25">
      <c r="A381" s="12">
        <v>434</v>
      </c>
      <c r="B381" t="s">
        <v>1331</v>
      </c>
      <c r="C381" t="s">
        <v>1332</v>
      </c>
      <c r="D381" s="3">
        <f t="shared" si="30"/>
        <v>434</v>
      </c>
      <c r="G381" s="8" t="s">
        <v>1482</v>
      </c>
      <c r="I381" t="s">
        <v>91</v>
      </c>
      <c r="J381" t="s">
        <v>91</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WayshrineInfo'!$K$3:$N$9999,4,FALSE),""))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7" t="s">
        <v>2678</v>
      </c>
      <c r="AY381" s="21" t="str">
        <f t="shared" si="31"/>
        <v>[434] = {wayshrines={390,390,390,}, dlcId=DLC_WRATHSTONE</v>
      </c>
      <c r="AZ381" s="21" t="str">
        <f t="shared" si="32"/>
        <v>, zoneIds={1081}, veteran=false</v>
      </c>
      <c r="BA381" s="21" t="str">
        <f t="shared" si="33"/>
        <v>, setType=LIBSETS_SETTYPE_DUNGEON</v>
      </c>
      <c r="BB381" s="21" t="str">
        <f t="shared" si="34"/>
        <v>},</v>
      </c>
      <c r="BC381" s="21" t="str">
        <f t="shared" si="35"/>
        <v xml:space="preserve"> --Scavenging Demise / Ausbeutender Niedergang   [Depths of Malatar]</v>
      </c>
    </row>
    <row r="382" spans="1:55" x14ac:dyDescent="0.25">
      <c r="A382" s="12">
        <v>435</v>
      </c>
      <c r="B382" t="s">
        <v>1333</v>
      </c>
      <c r="C382" t="s">
        <v>2649</v>
      </c>
      <c r="D382" s="3">
        <f t="shared" si="30"/>
        <v>435</v>
      </c>
      <c r="G382" s="8" t="s">
        <v>1482</v>
      </c>
      <c r="I382" t="s">
        <v>91</v>
      </c>
      <c r="J382" t="s">
        <v>91</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7" t="s">
        <v>2678</v>
      </c>
      <c r="AY382" s="21" t="str">
        <f t="shared" si="31"/>
        <v>[435] = {wayshrines={390,390,390,}, dlcId=DLC_WRATHSTONE</v>
      </c>
      <c r="AZ382" s="21" t="str">
        <f t="shared" si="32"/>
        <v>, zoneIds={1081}, veteran=false</v>
      </c>
      <c r="BA382" s="21" t="str">
        <f t="shared" si="33"/>
        <v>, setType=LIBSETS_SETTYPE_DUNGEON</v>
      </c>
      <c r="BB382" s="21" t="str">
        <f t="shared" si="34"/>
        <v>},</v>
      </c>
      <c r="BC382" s="21" t="str">
        <f t="shared" si="35"/>
        <v xml:space="preserve"> --Auroran\'s Thunder / Donner des Auroraners   [Depths of Malatar]</v>
      </c>
    </row>
    <row r="383" spans="1:55" x14ac:dyDescent="0.25">
      <c r="A383" s="5">
        <v>436</v>
      </c>
      <c r="B383" t="s">
        <v>1334</v>
      </c>
      <c r="C383" t="s">
        <v>28</v>
      </c>
      <c r="D383" s="3">
        <f t="shared" si="30"/>
        <v>436</v>
      </c>
      <c r="G383" s="8" t="s">
        <v>1484</v>
      </c>
      <c r="H383" s="100">
        <v>3</v>
      </c>
      <c r="I383" t="s">
        <v>1471</v>
      </c>
      <c r="J383" t="s">
        <v>91</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3"/>
      <c r="AX383" s="87" t="s">
        <v>2678</v>
      </c>
      <c r="AY383" s="21" t="str">
        <f t="shared" si="31"/>
        <v>[436] = {wayshrines={390,390,390,}, dlcId=DLC_WRATHSTONE</v>
      </c>
      <c r="AZ383" s="21" t="str">
        <f t="shared" si="32"/>
        <v>, zoneIds={1081}, veteran={[EQUIP_TYPE_HEAD]=true, [EQUIP_TYPE_SHOULDERS]=false}</v>
      </c>
      <c r="BA383" s="21" t="str">
        <f t="shared" si="33"/>
        <v>, setType=LIBSETS_SETTYPE_MONSTER</v>
      </c>
      <c r="BB383" s="21" t="str">
        <f t="shared" si="34"/>
        <v>, dropMechanic={LIBSETS_DROP_MECHANIC_MONSTER_NAME}, dropMechanicNames={['en']='Symphony of Blades', ['de']='Die Sinfonie der Klingen'}},</v>
      </c>
      <c r="BC383" s="21" t="str">
        <f t="shared" si="35"/>
        <v xml:space="preserve"> --Symphony of Blades / Sinfonie der Klingen   [Depths of Malatar]</v>
      </c>
    </row>
    <row r="384" spans="1:55" x14ac:dyDescent="0.25">
      <c r="A384" s="12">
        <v>437</v>
      </c>
      <c r="B384" t="s">
        <v>1434</v>
      </c>
      <c r="C384" t="s">
        <v>2650</v>
      </c>
      <c r="D384" s="3">
        <f t="shared" si="30"/>
        <v>437</v>
      </c>
      <c r="G384" s="8" t="s">
        <v>1479</v>
      </c>
      <c r="I384" t="s">
        <v>91</v>
      </c>
      <c r="J384" t="s">
        <v>91</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WayshrineInfo'!$K$3:$N$9999,4,FALSE),""))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WayshrineInfo'!$K$3:$N$9999,4,FALSE),""))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7" t="s">
        <v>2678</v>
      </c>
      <c r="AY384" s="21" t="str">
        <f t="shared" si="31"/>
        <v>[437] = {wayshrines={386,386,386,}, traitsNeeded=8, dlcId=DLC_ELSWEYR</v>
      </c>
      <c r="AZ384" s="21" t="str">
        <f t="shared" si="32"/>
        <v>, zoneIds={1086,1086,1086}, veteran=false</v>
      </c>
      <c r="BA384" s="21" t="str">
        <f t="shared" si="33"/>
        <v>, setType=LIBSETS_SETTYPE_CRAFTED</v>
      </c>
      <c r="BB384" s="21" t="str">
        <f t="shared" si="34"/>
        <v>},</v>
      </c>
      <c r="BC384" s="21" t="str">
        <f t="shared" si="35"/>
        <v xml:space="preserve"> --Coldharbour\'s Favorite / Kalthafens Günstling   [Northern Elsweyr, Northern Elsweyr, Northern Elsweyr]</v>
      </c>
    </row>
    <row r="385" spans="1:55" x14ac:dyDescent="0.25">
      <c r="A385" s="12">
        <v>438</v>
      </c>
      <c r="B385" t="s">
        <v>1435</v>
      </c>
      <c r="C385" t="s">
        <v>2651</v>
      </c>
      <c r="D385" s="3">
        <f t="shared" si="30"/>
        <v>438</v>
      </c>
      <c r="G385" s="8" t="s">
        <v>1479</v>
      </c>
      <c r="I385" t="s">
        <v>91</v>
      </c>
      <c r="J385" t="s">
        <v>91</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WayshrineInfo'!$K$3:$N$9999,4,FALSE),""))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WayshrineInfo'!$K$3:$N$9999,4,FALSE),""))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7" t="s">
        <v>2678</v>
      </c>
      <c r="AY385" s="21" t="str">
        <f t="shared" si="31"/>
        <v>[438] = {wayshrines={397,397,397,}, traitsNeeded=5, dlcId=DLC_ELSWEYR</v>
      </c>
      <c r="AZ385" s="21" t="str">
        <f t="shared" si="32"/>
        <v>, zoneIds={1086,1086,1086}, veteran=false</v>
      </c>
      <c r="BA385" s="21" t="str">
        <f t="shared" si="33"/>
        <v>, setType=LIBSETS_SETTYPE_CRAFTED</v>
      </c>
      <c r="BB385" s="21" t="str">
        <f t="shared" si="34"/>
        <v>},</v>
      </c>
      <c r="BC385" s="21" t="str">
        <f t="shared" si="35"/>
        <v xml:space="preserve"> --Senche-raht\'s Grit / Mut des Senche-raht   [Northern Elsweyr, Northern Elsweyr, Northern Elsweyr]</v>
      </c>
    </row>
    <row r="386" spans="1:55" x14ac:dyDescent="0.25">
      <c r="A386" s="5">
        <v>439</v>
      </c>
      <c r="B386" t="s">
        <v>1436</v>
      </c>
      <c r="C386" t="s">
        <v>2652</v>
      </c>
      <c r="D386" s="3">
        <f t="shared" si="30"/>
        <v>439</v>
      </c>
      <c r="G386" s="8" t="s">
        <v>1479</v>
      </c>
      <c r="I386" t="s">
        <v>91</v>
      </c>
      <c r="J386" t="s">
        <v>91</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WayshrineInfo'!$K$3:$N$9999,4,FALSE),""))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WayshrineInfo'!$K$3:$N$9999,4,FALSE),""))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7" t="s">
        <v>2678</v>
      </c>
      <c r="AY386" s="21" t="str">
        <f t="shared" si="31"/>
        <v>[439] = {wayshrines={382,382,382,}, traitsNeeded=3, dlcId=DLC_ELSWEYR</v>
      </c>
      <c r="AZ386" s="21" t="str">
        <f t="shared" si="32"/>
        <v>, zoneIds={1086,1086,1086}, veteran=false</v>
      </c>
      <c r="BA386" s="21" t="str">
        <f t="shared" si="33"/>
        <v>, setType=LIBSETS_SETTYPE_CRAFTED</v>
      </c>
      <c r="BB386" s="21" t="str">
        <f t="shared" si="34"/>
        <v>},</v>
      </c>
      <c r="BC386" s="21" t="str">
        <f t="shared" si="35"/>
        <v xml:space="preserve"> --Vastarie\'s Tutelage / Vastaries Vormundschaft   [Northern Elsweyr, Northern Elsweyr, Northern Elsweyr]</v>
      </c>
    </row>
    <row r="387" spans="1:55" x14ac:dyDescent="0.25">
      <c r="A387" s="5">
        <v>440</v>
      </c>
      <c r="B387" t="s">
        <v>1442</v>
      </c>
      <c r="C387" t="s">
        <v>1351</v>
      </c>
      <c r="D387" s="3">
        <f t="shared" ref="D387:D450" si="36">A387</f>
        <v>440</v>
      </c>
      <c r="G387" s="8" t="s">
        <v>1485</v>
      </c>
      <c r="I387" t="s">
        <v>91</v>
      </c>
      <c r="J387" t="s">
        <v>91</v>
      </c>
      <c r="K387">
        <v>382</v>
      </c>
      <c r="L387">
        <v>382</v>
      </c>
      <c r="M387">
        <v>382</v>
      </c>
      <c r="N387">
        <v>0</v>
      </c>
      <c r="O387" s="66" t="s">
        <v>1394</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WayshrineInfo'!$K$3:$N$9999,4,FALSE),""))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WayshrineInfo'!$K$3:$N$9999,4,FALSE),""))</f>
        <v/>
      </c>
      <c r="AF387" s="41"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3" t="str">
        <f>IF(AU387&lt;&gt;"",IF(AU387&lt;&gt;"LIBSETS_DROP_MECHANIC_MONSTER_NAME",VLOOKUP(AU387,'LibSets constants'!$I$4:$L$1003,4,FALSE),""),"")</f>
        <v/>
      </c>
      <c r="AX387" s="87" t="s">
        <v>2679</v>
      </c>
      <c r="AY387" s="21" t="str">
        <f t="shared" si="31"/>
        <v>[440] = {wayshrines={382,382,382,}, dlcId=DLC_ELSWEYR</v>
      </c>
      <c r="AZ387" s="21" t="str">
        <f t="shared" si="32"/>
        <v>, zoneIds={1086}, veteran=false</v>
      </c>
      <c r="BA387" s="21" t="str">
        <f t="shared" si="33"/>
        <v>, setType=LIBSETS_SETTYPE_OVERLAND</v>
      </c>
      <c r="BB387" s="21" t="str">
        <f t="shared" si="34"/>
        <v>, isProcSetAllowedInPvP=1, dropMechanic={LIBSETS_DROP_MECHANIC_OVERLAND_BOSS_DELVE,LIBSETS_DROP_MECHANIC_OVERLAND_WORLDBOSS,LIBSETS_DROP_MECHANIC_OVERLAND_BOSS_PUBLIC_DUNGEON,LIBSETS_DROP_MECHANIC_OVERLAND_CHEST}},</v>
      </c>
      <c r="BC387" s="21" t="str">
        <f t="shared" si="35"/>
        <v xml:space="preserve"> --Crafty Alfiq / Listiger Alfiq   [Northern Elsweyr]</v>
      </c>
    </row>
    <row r="388" spans="1:55" x14ac:dyDescent="0.25">
      <c r="A388" s="5">
        <v>441</v>
      </c>
      <c r="B388" t="s">
        <v>1441</v>
      </c>
      <c r="C388" t="s">
        <v>1352</v>
      </c>
      <c r="D388" s="3">
        <f t="shared" si="36"/>
        <v>441</v>
      </c>
      <c r="G388" s="8" t="s">
        <v>1485</v>
      </c>
      <c r="I388" t="s">
        <v>91</v>
      </c>
      <c r="J388" t="s">
        <v>91</v>
      </c>
      <c r="K388">
        <v>382</v>
      </c>
      <c r="L388">
        <v>382</v>
      </c>
      <c r="M388">
        <v>382</v>
      </c>
      <c r="N388">
        <v>0</v>
      </c>
      <c r="O388" s="66" t="s">
        <v>1394</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WayshrineInfo'!$K$3:$N$9999,4,FALSE),""))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WayshrineInfo'!$K$3:$N$9999,4,FALSE),""))</f>
        <v/>
      </c>
      <c r="AF388" s="41"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3" t="str">
        <f>IF(AU388&lt;&gt;"",IF(AU388&lt;&gt;"LIBSETS_DROP_MECHANIC_MONSTER_NAME",VLOOKUP(AU388,'LibSets constants'!$I$4:$L$1003,4,FALSE),""),"")</f>
        <v/>
      </c>
      <c r="AX388" s="87" t="s">
        <v>2679</v>
      </c>
      <c r="AY388" s="21" t="str">
        <f t="shared" ref="AY388:AY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 t="shared" ref="AZ388:AZ451" si="38">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 t="shared" ref="BA388:BA451" si="39">IF(F388&lt;&gt;"Not in the game (anymore)",IF(A388&lt;&gt;"",", setType="&amp;G388,"")&amp;IF(J388="true",", multiTrialSet=true",""),"")</f>
        <v>, setType=LIBSETS_SETTYPE_OVERLAND</v>
      </c>
      <c r="BB388" s="21" t="str">
        <f t="shared" ref="BB388:BB451" si="40">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 t="shared" ref="BC388:BC451" si="41">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x14ac:dyDescent="0.25">
      <c r="A389" s="5">
        <v>442</v>
      </c>
      <c r="B389" t="s">
        <v>1440</v>
      </c>
      <c r="C389" t="s">
        <v>1353</v>
      </c>
      <c r="D389" s="3">
        <f t="shared" si="36"/>
        <v>442</v>
      </c>
      <c r="E389" s="42"/>
      <c r="G389" s="8" t="s">
        <v>1485</v>
      </c>
      <c r="I389" t="s">
        <v>91</v>
      </c>
      <c r="J389" t="s">
        <v>91</v>
      </c>
      <c r="K389">
        <v>382</v>
      </c>
      <c r="L389">
        <v>382</v>
      </c>
      <c r="M389">
        <v>382</v>
      </c>
      <c r="N389">
        <v>0</v>
      </c>
      <c r="O389" s="66" t="s">
        <v>1394</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WayshrineInfo'!$K$3:$N$9999,4,FALSE),""))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WayshrineInfo'!$K$3:$N$9999,4,FALSE),""))</f>
        <v/>
      </c>
      <c r="AF389" s="41"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3" t="str">
        <f>IF(AU389&lt;&gt;"",IF(AU389&lt;&gt;"LIBSETS_DROP_MECHANIC_MONSTER_NAME",VLOOKUP(AU389,'LibSets constants'!$I$4:$L$1003,4,FALSE),""),"")</f>
        <v/>
      </c>
      <c r="AX389" s="87" t="s">
        <v>2678</v>
      </c>
      <c r="AY389" s="21" t="str">
        <f t="shared" si="37"/>
        <v>[442] = {wayshrines={382,382,382,}, dlcId=DLC_ELSWEYR</v>
      </c>
      <c r="AZ389" s="21" t="str">
        <f t="shared" si="38"/>
        <v>, zoneIds={1086}, veteran=false</v>
      </c>
      <c r="BA389" s="21" t="str">
        <f t="shared" si="39"/>
        <v>, setType=LIBSETS_SETTYPE_OVERLAND</v>
      </c>
      <c r="BB389" s="21" t="str">
        <f t="shared" si="40"/>
        <v>, dropMechanic={LIBSETS_DROP_MECHANIC_OVERLAND_BOSS_DELVE,LIBSETS_DROP_MECHANIC_OVERLAND_WORLDBOSS,LIBSETS_DROP_MECHANIC_OVERLAND_BOSS_PUBLIC_DUNGEON,LIBSETS_DROP_MECHANIC_OVERLAND_CHEST}},</v>
      </c>
      <c r="BC389" s="21" t="str">
        <f t="shared" si="41"/>
        <v xml:space="preserve"> --Call of the Undertaker / Ruf des Totengräbers   [Northern Elsweyr]</v>
      </c>
    </row>
    <row r="390" spans="1:55" x14ac:dyDescent="0.25">
      <c r="A390" s="5">
        <v>443</v>
      </c>
      <c r="B390" t="s">
        <v>1467</v>
      </c>
      <c r="C390" t="s">
        <v>1356</v>
      </c>
      <c r="D390" s="3">
        <f t="shared" si="36"/>
        <v>443</v>
      </c>
      <c r="G390" s="8" t="s">
        <v>1486</v>
      </c>
      <c r="I390" t="s">
        <v>91</v>
      </c>
      <c r="J390" t="s">
        <v>91</v>
      </c>
      <c r="K390">
        <v>399</v>
      </c>
      <c r="L390">
        <v>399</v>
      </c>
      <c r="M390">
        <v>399</v>
      </c>
      <c r="N390">
        <v>0</v>
      </c>
      <c r="O390" s="66" t="s">
        <v>1350</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2813</v>
      </c>
      <c r="W390" s="3" t="s">
        <v>2829</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39"/>
      <c r="AX390" s="87" t="s">
        <v>2678</v>
      </c>
      <c r="AY390" s="21" t="str">
        <f t="shared" si="37"/>
        <v>[443] = {wayshrines={399,399,399,}, dlcId=DLC_ELSWEYR</v>
      </c>
      <c r="AZ390" s="21" t="str">
        <f t="shared" si="38"/>
        <v>, zoneIds={1121}, veteran=false</v>
      </c>
      <c r="BA390" s="21" t="str">
        <f t="shared" si="39"/>
        <v>, setType=LIBSETS_SETTYPE_TRIAL</v>
      </c>
      <c r="BB390"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 t="shared" si="41"/>
        <v xml:space="preserve"> --Eye of Nahviintaas / Auge von Nahviintaas   [Sunspire]</v>
      </c>
    </row>
    <row r="391" spans="1:55" x14ac:dyDescent="0.25">
      <c r="A391" s="5">
        <v>444</v>
      </c>
      <c r="B391" t="s">
        <v>1439</v>
      </c>
      <c r="C391" t="s">
        <v>2653</v>
      </c>
      <c r="D391" s="3">
        <f t="shared" si="36"/>
        <v>444</v>
      </c>
      <c r="G391" s="8" t="s">
        <v>1486</v>
      </c>
      <c r="I391" t="s">
        <v>91</v>
      </c>
      <c r="J391" t="s">
        <v>91</v>
      </c>
      <c r="K391">
        <v>399</v>
      </c>
      <c r="L391">
        <v>399</v>
      </c>
      <c r="M391">
        <v>399</v>
      </c>
      <c r="N391">
        <v>0</v>
      </c>
      <c r="O391" s="66" t="s">
        <v>1350</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2813</v>
      </c>
      <c r="W391" s="3" t="s">
        <v>2829</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39"/>
      <c r="AX391" s="87" t="s">
        <v>2678</v>
      </c>
      <c r="AY391" s="21" t="str">
        <f t="shared" si="37"/>
        <v>[444] = {wayshrines={399,399,399,}, dlcId=DLC_ELSWEYR</v>
      </c>
      <c r="AZ391" s="21" t="str">
        <f t="shared" si="38"/>
        <v>, zoneIds={1121}, veteran=false</v>
      </c>
      <c r="BA391" s="21" t="str">
        <f t="shared" si="39"/>
        <v>, setType=LIBSETS_SETTYPE_TRIAL</v>
      </c>
      <c r="BB391"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 t="shared" si="41"/>
        <v xml:space="preserve"> --False God\'s Devotion / Ergebenheit des falschen Gottes   [Sunspire]</v>
      </c>
    </row>
    <row r="392" spans="1:55" x14ac:dyDescent="0.25">
      <c r="A392" s="5">
        <v>445</v>
      </c>
      <c r="B392" t="s">
        <v>1438</v>
      </c>
      <c r="C392" t="s">
        <v>1357</v>
      </c>
      <c r="D392" s="3">
        <f t="shared" si="36"/>
        <v>445</v>
      </c>
      <c r="G392" s="8" t="s">
        <v>1486</v>
      </c>
      <c r="I392" t="s">
        <v>91</v>
      </c>
      <c r="J392" t="s">
        <v>91</v>
      </c>
      <c r="K392">
        <v>399</v>
      </c>
      <c r="L392">
        <v>399</v>
      </c>
      <c r="M392">
        <v>399</v>
      </c>
      <c r="N392">
        <v>0</v>
      </c>
      <c r="O392" s="66" t="s">
        <v>1350</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2813</v>
      </c>
      <c r="W392" s="3" t="s">
        <v>2829</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WayshrineInfo'!$K$3:$N$9999,4,FALSE),""))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WayshrineInfo'!$K$3:$N$9999,4,FALSE),""))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39"/>
      <c r="AX392" s="87" t="s">
        <v>2678</v>
      </c>
      <c r="AY392" s="21" t="str">
        <f t="shared" si="37"/>
        <v>[445] = {wayshrines={399,399,399,}, dlcId=DLC_ELSWEYR</v>
      </c>
      <c r="AZ392" s="21" t="str">
        <f t="shared" si="38"/>
        <v>, zoneIds={1121}, veteran=false</v>
      </c>
      <c r="BA392" s="21" t="str">
        <f t="shared" si="39"/>
        <v>, setType=LIBSETS_SETTYPE_TRIAL</v>
      </c>
      <c r="BB39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 t="shared" si="41"/>
        <v xml:space="preserve"> --Tooth of Lokkestiiz / Zahn von Lokkestiiz   [Sunspire]</v>
      </c>
    </row>
    <row r="393" spans="1:55" x14ac:dyDescent="0.25">
      <c r="A393" s="12">
        <v>446</v>
      </c>
      <c r="B393" t="s">
        <v>1437</v>
      </c>
      <c r="C393" t="s">
        <v>1358</v>
      </c>
      <c r="D393" s="3">
        <f t="shared" si="36"/>
        <v>446</v>
      </c>
      <c r="G393" s="8" t="s">
        <v>1486</v>
      </c>
      <c r="I393" t="s">
        <v>91</v>
      </c>
      <c r="J393" t="s">
        <v>91</v>
      </c>
      <c r="K393">
        <v>399</v>
      </c>
      <c r="L393">
        <v>399</v>
      </c>
      <c r="M393">
        <v>399</v>
      </c>
      <c r="N393">
        <v>0</v>
      </c>
      <c r="O393" s="66" t="s">
        <v>1350</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2813</v>
      </c>
      <c r="W393" s="3" t="s">
        <v>2829</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39"/>
      <c r="AX393" s="87" t="s">
        <v>2678</v>
      </c>
      <c r="AY393" s="21" t="str">
        <f t="shared" si="37"/>
        <v>[446] = {wayshrines={399,399,399,}, dlcId=DLC_ELSWEYR</v>
      </c>
      <c r="AZ393" s="21" t="str">
        <f t="shared" si="38"/>
        <v>, zoneIds={1121}, veteran=false</v>
      </c>
      <c r="BA393" s="21" t="str">
        <f t="shared" si="39"/>
        <v>, setType=LIBSETS_SETTYPE_TRIAL</v>
      </c>
      <c r="BB39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 t="shared" si="41"/>
        <v xml:space="preserve"> --Claw of Yolnakhriin / Kralle von Yolnahkriin   [Sunspire]</v>
      </c>
    </row>
    <row r="394" spans="1:55" x14ac:dyDescent="0.25">
      <c r="A394" s="5">
        <v>448</v>
      </c>
      <c r="B394" t="s">
        <v>1468</v>
      </c>
      <c r="C394" t="s">
        <v>2814</v>
      </c>
      <c r="D394" s="3">
        <f t="shared" si="36"/>
        <v>448</v>
      </c>
      <c r="G394" s="8" t="s">
        <v>1486</v>
      </c>
      <c r="I394" t="s">
        <v>92</v>
      </c>
      <c r="J394" t="s">
        <v>91</v>
      </c>
      <c r="K394">
        <v>399</v>
      </c>
      <c r="L394">
        <v>399</v>
      </c>
      <c r="M394">
        <v>399</v>
      </c>
      <c r="N394">
        <v>0</v>
      </c>
      <c r="O394" s="66" t="s">
        <v>1350</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2813</v>
      </c>
      <c r="W394" s="3" t="s">
        <v>2829</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39"/>
      <c r="AX394" s="87" t="s">
        <v>2678</v>
      </c>
      <c r="AY394" s="21" t="str">
        <f t="shared" si="37"/>
        <v>[448] = {wayshrines={399,399,399,}, dlcId=DLC_ELSWEYR</v>
      </c>
      <c r="AZ394" s="21" t="str">
        <f t="shared" si="38"/>
        <v>, zoneIds={1121}, veteran=true</v>
      </c>
      <c r="BA394" s="21" t="str">
        <f t="shared" si="39"/>
        <v>, setType=LIBSETS_SETTYPE_TRIAL</v>
      </c>
      <c r="BB39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 t="shared" si="41"/>
        <v xml:space="preserve"> --Perfected Eye of Nahviintaas / Perfektioniertes Auge von Nahviintaas   [Sunspire]</v>
      </c>
    </row>
    <row r="395" spans="1:55" x14ac:dyDescent="0.25">
      <c r="A395" s="5">
        <v>449</v>
      </c>
      <c r="B395" t="s">
        <v>1465</v>
      </c>
      <c r="C395" t="s">
        <v>2654</v>
      </c>
      <c r="D395" s="3">
        <f t="shared" si="36"/>
        <v>449</v>
      </c>
      <c r="G395" s="8" t="s">
        <v>1486</v>
      </c>
      <c r="I395" t="s">
        <v>92</v>
      </c>
      <c r="J395" t="s">
        <v>91</v>
      </c>
      <c r="K395">
        <v>399</v>
      </c>
      <c r="L395">
        <v>399</v>
      </c>
      <c r="M395">
        <v>399</v>
      </c>
      <c r="N395">
        <v>0</v>
      </c>
      <c r="O395" s="66" t="s">
        <v>1350</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2813</v>
      </c>
      <c r="W395" s="3" t="s">
        <v>2829</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WayshrineInfo'!$K$3:$N$9999,4,FALSE),""))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39"/>
      <c r="AX395" s="87" t="s">
        <v>2678</v>
      </c>
      <c r="AY395" s="21" t="str">
        <f t="shared" si="37"/>
        <v>[449] = {wayshrines={399,399,399,}, dlcId=DLC_ELSWEYR</v>
      </c>
      <c r="AZ395" s="21" t="str">
        <f t="shared" si="38"/>
        <v>, zoneIds={1121}, veteran=true</v>
      </c>
      <c r="BA395" s="21" t="str">
        <f t="shared" si="39"/>
        <v>, setType=LIBSETS_SETTYPE_TRIAL</v>
      </c>
      <c r="BB39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 t="shared" si="41"/>
        <v xml:space="preserve"> --Perfected False God\'s Devotion / Perfektionierte Ergebenheit zum falschen Gott   [Sunspire]</v>
      </c>
    </row>
    <row r="396" spans="1:55" x14ac:dyDescent="0.25">
      <c r="A396" s="5">
        <v>450</v>
      </c>
      <c r="B396" t="s">
        <v>1466</v>
      </c>
      <c r="C396" t="s">
        <v>1359</v>
      </c>
      <c r="D396" s="3">
        <f t="shared" si="36"/>
        <v>450</v>
      </c>
      <c r="G396" s="8" t="s">
        <v>1486</v>
      </c>
      <c r="I396" t="s">
        <v>92</v>
      </c>
      <c r="J396" t="s">
        <v>91</v>
      </c>
      <c r="K396">
        <v>399</v>
      </c>
      <c r="L396">
        <v>399</v>
      </c>
      <c r="M396">
        <v>399</v>
      </c>
      <c r="N396">
        <v>0</v>
      </c>
      <c r="O396" s="66" t="s">
        <v>1350</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2813</v>
      </c>
      <c r="W396" s="3" t="s">
        <v>2829</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39"/>
      <c r="AX396" s="87" t="s">
        <v>2678</v>
      </c>
      <c r="AY396" s="21" t="str">
        <f t="shared" si="37"/>
        <v>[450] = {wayshrines={399,399,399,}, dlcId=DLC_ELSWEYR</v>
      </c>
      <c r="AZ396" s="21" t="str">
        <f t="shared" si="38"/>
        <v>, zoneIds={1121}, veteran=true</v>
      </c>
      <c r="BA396" s="21" t="str">
        <f t="shared" si="39"/>
        <v>, setType=LIBSETS_SETTYPE_TRIAL</v>
      </c>
      <c r="BB39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 t="shared" si="41"/>
        <v xml:space="preserve"> --Perfected Tooth of Lokkestiiz / Perfektionierter Zahn von Lokkestiiz   [Sunspire]</v>
      </c>
    </row>
    <row r="397" spans="1:55" x14ac:dyDescent="0.25">
      <c r="A397" s="5">
        <v>451</v>
      </c>
      <c r="B397" t="s">
        <v>1464</v>
      </c>
      <c r="C397" t="s">
        <v>1360</v>
      </c>
      <c r="D397" s="3">
        <f t="shared" si="36"/>
        <v>451</v>
      </c>
      <c r="G397" s="8" t="s">
        <v>1486</v>
      </c>
      <c r="I397" t="s">
        <v>92</v>
      </c>
      <c r="J397" t="s">
        <v>91</v>
      </c>
      <c r="K397">
        <v>399</v>
      </c>
      <c r="L397">
        <v>399</v>
      </c>
      <c r="M397">
        <v>399</v>
      </c>
      <c r="N397">
        <v>0</v>
      </c>
      <c r="O397" s="66" t="s">
        <v>1350</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2813</v>
      </c>
      <c r="W397" s="3" t="s">
        <v>2829</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WayshrineInfo'!$K$3:$N$9999,4,FALSE),""))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WayshrineInfo'!$K$3:$N$9999,4,FALSE),""))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39"/>
      <c r="AX397" s="87" t="s">
        <v>2678</v>
      </c>
      <c r="AY397" s="21" t="str">
        <f t="shared" si="37"/>
        <v>[451] = {wayshrines={399,399,399,}, dlcId=DLC_ELSWEYR</v>
      </c>
      <c r="AZ397" s="21" t="str">
        <f t="shared" si="38"/>
        <v>, zoneIds={1121}, veteran=true</v>
      </c>
      <c r="BA397" s="21" t="str">
        <f t="shared" si="39"/>
        <v>, setType=LIBSETS_SETTYPE_TRIAL</v>
      </c>
      <c r="BB39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 t="shared" si="41"/>
        <v xml:space="preserve"> --Perfected Claw of Yolnakhriin / Perfektionierte Kralle von Yolnahkriin   [Sunspire]</v>
      </c>
    </row>
    <row r="398" spans="1:55" x14ac:dyDescent="0.25">
      <c r="A398" s="5">
        <v>452</v>
      </c>
      <c r="B398" t="s">
        <v>1507</v>
      </c>
      <c r="C398" t="s">
        <v>1506</v>
      </c>
      <c r="D398" s="3">
        <f t="shared" si="36"/>
        <v>452</v>
      </c>
      <c r="G398" s="3" t="s">
        <v>1482</v>
      </c>
      <c r="I398" t="s">
        <v>91</v>
      </c>
      <c r="J398" t="s">
        <v>91</v>
      </c>
      <c r="K398">
        <v>391</v>
      </c>
      <c r="L398">
        <v>391</v>
      </c>
      <c r="M398">
        <v>391</v>
      </c>
      <c r="N398">
        <v>0</v>
      </c>
      <c r="O398" s="66" t="s">
        <v>1491</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7" t="s">
        <v>2678</v>
      </c>
      <c r="AY398" s="21" t="str">
        <f t="shared" si="37"/>
        <v>[452] = {wayshrines={391,391,391,}, dlcId=DLC_SCALEBREAKER</v>
      </c>
      <c r="AZ398" s="21" t="str">
        <f t="shared" si="38"/>
        <v>, zoneIds={1122}, veteran=false</v>
      </c>
      <c r="BA398" s="21" t="str">
        <f t="shared" si="39"/>
        <v>, setType=LIBSETS_SETTYPE_DUNGEON</v>
      </c>
      <c r="BB398" s="21" t="str">
        <f t="shared" si="40"/>
        <v>},</v>
      </c>
      <c r="BC398" s="21" t="str">
        <f t="shared" si="41"/>
        <v xml:space="preserve"> --Hollowfang Thirst / Hohlzahndurst   [Moongrave Fane]</v>
      </c>
    </row>
    <row r="399" spans="1:55" x14ac:dyDescent="0.25">
      <c r="A399" s="5">
        <v>453</v>
      </c>
      <c r="B399" t="s">
        <v>1508</v>
      </c>
      <c r="C399" t="s">
        <v>2655</v>
      </c>
      <c r="D399" s="3">
        <f t="shared" si="36"/>
        <v>453</v>
      </c>
      <c r="G399" s="3" t="s">
        <v>1482</v>
      </c>
      <c r="I399" t="s">
        <v>91</v>
      </c>
      <c r="J399" t="s">
        <v>91</v>
      </c>
      <c r="K399">
        <v>391</v>
      </c>
      <c r="L399">
        <v>391</v>
      </c>
      <c r="M399">
        <v>391</v>
      </c>
      <c r="N399">
        <v>0</v>
      </c>
      <c r="O399" s="66" t="s">
        <v>1491</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7" t="s">
        <v>2678</v>
      </c>
      <c r="AY399" s="21" t="str">
        <f t="shared" si="37"/>
        <v>[453] = {wayshrines={391,391,391,}, dlcId=DLC_SCALEBREAKER</v>
      </c>
      <c r="AZ399" s="21" t="str">
        <f t="shared" si="38"/>
        <v>, zoneIds={1122}, veteran=false</v>
      </c>
      <c r="BA399" s="21" t="str">
        <f t="shared" si="39"/>
        <v>, setType=LIBSETS_SETTYPE_DUNGEON</v>
      </c>
      <c r="BB399" s="21" t="str">
        <f t="shared" si="40"/>
        <v>},</v>
      </c>
      <c r="BC399" s="21" t="str">
        <f t="shared" si="41"/>
        <v xml:space="preserve"> --Dro\'Zakar\'s Claws / Dro'Zakars Krallen   [Moongrave Fane]</v>
      </c>
    </row>
    <row r="400" spans="1:55" x14ac:dyDescent="0.25">
      <c r="A400" s="5">
        <v>454</v>
      </c>
      <c r="B400" t="s">
        <v>1509</v>
      </c>
      <c r="C400" t="s">
        <v>2656</v>
      </c>
      <c r="D400" s="3">
        <f t="shared" si="36"/>
        <v>454</v>
      </c>
      <c r="G400" s="3" t="s">
        <v>1482</v>
      </c>
      <c r="I400" t="s">
        <v>91</v>
      </c>
      <c r="J400" t="s">
        <v>91</v>
      </c>
      <c r="K400">
        <v>391</v>
      </c>
      <c r="L400">
        <v>391</v>
      </c>
      <c r="M400">
        <v>391</v>
      </c>
      <c r="N400">
        <v>0</v>
      </c>
      <c r="O400" s="66" t="s">
        <v>1491</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7" t="s">
        <v>2678</v>
      </c>
      <c r="AY400" s="21" t="str">
        <f t="shared" si="37"/>
        <v>[454] = {wayshrines={391,391,391,}, dlcId=DLC_SCALEBREAKER</v>
      </c>
      <c r="AZ400" s="21" t="str">
        <f t="shared" si="38"/>
        <v>, zoneIds={1122}, veteran=false</v>
      </c>
      <c r="BA400" s="21" t="str">
        <f t="shared" si="39"/>
        <v>, setType=LIBSETS_SETTYPE_DUNGEON</v>
      </c>
      <c r="BB400" s="21" t="str">
        <f t="shared" si="40"/>
        <v>},</v>
      </c>
      <c r="BC400" s="21" t="str">
        <f t="shared" si="41"/>
        <v xml:space="preserve"> --Renald\'s Resolve / Renalds Entschlossenheit   [Moongrave Fane]</v>
      </c>
    </row>
    <row r="401" spans="1:55" x14ac:dyDescent="0.25">
      <c r="A401" s="5">
        <v>455</v>
      </c>
      <c r="B401" t="s">
        <v>1510</v>
      </c>
      <c r="C401" t="s">
        <v>2657</v>
      </c>
      <c r="D401" s="3">
        <f t="shared" si="36"/>
        <v>455</v>
      </c>
      <c r="G401" s="3" t="s">
        <v>1482</v>
      </c>
      <c r="I401" t="s">
        <v>91</v>
      </c>
      <c r="J401" t="s">
        <v>91</v>
      </c>
      <c r="K401">
        <v>398</v>
      </c>
      <c r="L401">
        <v>398</v>
      </c>
      <c r="M401">
        <v>398</v>
      </c>
      <c r="N401">
        <v>0</v>
      </c>
      <c r="O401" s="66" t="s">
        <v>1492</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97"/>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3" t="str">
        <f>IF(AU401&lt;&gt;"",IF(AU401&lt;&gt;"LIBSETS_DROP_MECHANIC_MONSTER_NAME",VLOOKUP(AU401,'LibSets constants'!$I$4:$L$1003,4,FALSE),""),"")</f>
        <v/>
      </c>
      <c r="AX401" s="87" t="s">
        <v>2678</v>
      </c>
      <c r="AY401" s="21" t="str">
        <f t="shared" si="37"/>
        <v>[455] = {wayshrines={398,398,398,}, dlcId=DLC_SCALEBREAKER</v>
      </c>
      <c r="AZ401" s="21" t="str">
        <f t="shared" si="38"/>
        <v>, zoneIds={1123}, veteran=false</v>
      </c>
      <c r="BA401" s="21" t="str">
        <f t="shared" si="39"/>
        <v>, setType=LIBSETS_SETTYPE_DUNGEON</v>
      </c>
      <c r="BB401" s="21" t="str">
        <f t="shared" si="40"/>
        <v>},</v>
      </c>
      <c r="BC401" s="21" t="str">
        <f t="shared" si="41"/>
        <v xml:space="preserve"> --Z\'en\'s Redress / Z'ens Wiedergutmachung   [Lair of Maarselok]</v>
      </c>
    </row>
    <row r="402" spans="1:55" x14ac:dyDescent="0.25">
      <c r="A402" s="5">
        <v>456</v>
      </c>
      <c r="B402" t="s">
        <v>1512</v>
      </c>
      <c r="C402" t="s">
        <v>1511</v>
      </c>
      <c r="D402" s="3">
        <f t="shared" si="36"/>
        <v>456</v>
      </c>
      <c r="G402" s="3" t="s">
        <v>1482</v>
      </c>
      <c r="I402" t="s">
        <v>91</v>
      </c>
      <c r="J402" t="s">
        <v>91</v>
      </c>
      <c r="K402">
        <v>398</v>
      </c>
      <c r="L402">
        <v>398</v>
      </c>
      <c r="M402">
        <v>398</v>
      </c>
      <c r="N402">
        <v>0</v>
      </c>
      <c r="O402" s="66" t="s">
        <v>1492</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7" t="s">
        <v>2678</v>
      </c>
      <c r="AY402" s="21" t="str">
        <f t="shared" si="37"/>
        <v>[456] = {wayshrines={398,398,398,}, dlcId=DLC_SCALEBREAKER</v>
      </c>
      <c r="AZ402" s="21" t="str">
        <f t="shared" si="38"/>
        <v>, zoneIds={1123}, veteran=false</v>
      </c>
      <c r="BA402" s="21" t="str">
        <f t="shared" si="39"/>
        <v>, setType=LIBSETS_SETTYPE_DUNGEON</v>
      </c>
      <c r="BB402" s="21" t="str">
        <f t="shared" si="40"/>
        <v>},</v>
      </c>
      <c r="BC402" s="21" t="str">
        <f t="shared" si="41"/>
        <v xml:space="preserve"> --Azureblight Reaper / Azurfäuleschnitter   [Lair of Maarselok]</v>
      </c>
    </row>
    <row r="403" spans="1:55" x14ac:dyDescent="0.25">
      <c r="A403" s="5">
        <v>457</v>
      </c>
      <c r="B403" t="s">
        <v>1513</v>
      </c>
      <c r="C403" t="s">
        <v>2658</v>
      </c>
      <c r="D403" s="3">
        <f t="shared" si="36"/>
        <v>457</v>
      </c>
      <c r="G403" s="3" t="s">
        <v>1482</v>
      </c>
      <c r="I403" t="s">
        <v>91</v>
      </c>
      <c r="J403" t="s">
        <v>91</v>
      </c>
      <c r="K403">
        <v>398</v>
      </c>
      <c r="L403">
        <v>398</v>
      </c>
      <c r="M403">
        <v>398</v>
      </c>
      <c r="N403">
        <v>0</v>
      </c>
      <c r="O403" s="66" t="s">
        <v>1492</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7" t="s">
        <v>2678</v>
      </c>
      <c r="AY403" s="21" t="str">
        <f t="shared" si="37"/>
        <v>[457] = {wayshrines={398,398,398,}, dlcId=DLC_SCALEBREAKER</v>
      </c>
      <c r="AZ403" s="21" t="str">
        <f t="shared" si="38"/>
        <v>, zoneIds={1123}, veteran=false</v>
      </c>
      <c r="BA403" s="21" t="str">
        <f t="shared" si="39"/>
        <v>, setType=LIBSETS_SETTYPE_DUNGEON</v>
      </c>
      <c r="BB403" s="21" t="str">
        <f t="shared" si="40"/>
        <v>},</v>
      </c>
      <c r="BC403" s="21" t="str">
        <f t="shared" si="41"/>
        <v xml:space="preserve"> --Dragon\'s Defilement / Drachenschändung   [Lair of Maarselok]</v>
      </c>
    </row>
    <row r="404" spans="1:55" x14ac:dyDescent="0.25">
      <c r="A404" s="5">
        <v>458</v>
      </c>
      <c r="B404" t="s">
        <v>1514</v>
      </c>
      <c r="C404" t="s">
        <v>1514</v>
      </c>
      <c r="D404" s="3">
        <f t="shared" si="36"/>
        <v>458</v>
      </c>
      <c r="G404" s="3" t="s">
        <v>1484</v>
      </c>
      <c r="H404" s="100">
        <v>3</v>
      </c>
      <c r="I404" t="s">
        <v>1471</v>
      </c>
      <c r="J404" t="s">
        <v>91</v>
      </c>
      <c r="K404">
        <v>391</v>
      </c>
      <c r="L404">
        <v>391</v>
      </c>
      <c r="M404">
        <v>391</v>
      </c>
      <c r="N404">
        <v>0</v>
      </c>
      <c r="O404" s="66" t="s">
        <v>1491</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3"/>
      <c r="AX404" s="87" t="s">
        <v>2678</v>
      </c>
      <c r="AY404" s="21" t="str">
        <f t="shared" si="37"/>
        <v>[458] = {wayshrines={391,391,391,}, dlcId=DLC_SCALEBREAKER</v>
      </c>
      <c r="AZ404" s="21" t="str">
        <f t="shared" si="38"/>
        <v>, zoneIds={1122}, veteran={[EQUIP_TYPE_HEAD]=true, [EQUIP_TYPE_SHOULDERS]=false}</v>
      </c>
      <c r="BA404" s="21" t="str">
        <f t="shared" si="39"/>
        <v>, setType=LIBSETS_SETTYPE_MONSTER</v>
      </c>
      <c r="BB404" s="21" t="str">
        <f t="shared" si="40"/>
        <v>, dropMechanic={LIBSETS_DROP_MECHANIC_MONSTER_NAME}, dropMechanicNames={['en']='Grundwulf', ['de']='Grundwulf'}},</v>
      </c>
      <c r="BC404" s="21" t="str">
        <f t="shared" si="41"/>
        <v xml:space="preserve"> --Grundwulf / Grundwulf   [Moongrave Fane]</v>
      </c>
    </row>
    <row r="405" spans="1:55" x14ac:dyDescent="0.25">
      <c r="A405" s="5">
        <v>459</v>
      </c>
      <c r="B405" t="s">
        <v>1515</v>
      </c>
      <c r="C405" t="s">
        <v>1515</v>
      </c>
      <c r="D405" s="3">
        <f t="shared" si="36"/>
        <v>459</v>
      </c>
      <c r="G405" s="3" t="s">
        <v>1484</v>
      </c>
      <c r="H405" s="100">
        <v>3</v>
      </c>
      <c r="I405" t="s">
        <v>1471</v>
      </c>
      <c r="J405" t="s">
        <v>91</v>
      </c>
      <c r="K405">
        <v>398</v>
      </c>
      <c r="L405">
        <v>398</v>
      </c>
      <c r="M405">
        <v>398</v>
      </c>
      <c r="N405">
        <v>0</v>
      </c>
      <c r="O405" s="66" t="s">
        <v>1492</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3"/>
      <c r="AX405" s="87" t="s">
        <v>2678</v>
      </c>
      <c r="AY405" s="21" t="str">
        <f t="shared" si="37"/>
        <v>[459] = {wayshrines={398,398,398,}, dlcId=DLC_SCALEBREAKER</v>
      </c>
      <c r="AZ405" s="21" t="str">
        <f t="shared" si="38"/>
        <v>, zoneIds={1123}, veteran={[EQUIP_TYPE_HEAD]=true, [EQUIP_TYPE_SHOULDERS]=false}</v>
      </c>
      <c r="BA405" s="21" t="str">
        <f t="shared" si="39"/>
        <v>, setType=LIBSETS_SETTYPE_MONSTER</v>
      </c>
      <c r="BB405" s="21" t="str">
        <f t="shared" si="40"/>
        <v>, dropMechanic={LIBSETS_DROP_MECHANIC_MONSTER_NAME}, dropMechanicNames={['en']='Maarselok', ['de']='Maarselok'}},</v>
      </c>
      <c r="BC405" s="21" t="str">
        <f t="shared" si="41"/>
        <v xml:space="preserve"> --Maarselok / Maarselok   [Lair of Maarselok]</v>
      </c>
    </row>
    <row r="406" spans="1:55" x14ac:dyDescent="0.25">
      <c r="A406" s="5">
        <v>465</v>
      </c>
      <c r="B406" t="s">
        <v>1608</v>
      </c>
      <c r="C406" t="s">
        <v>1609</v>
      </c>
      <c r="D406" s="3">
        <f t="shared" si="36"/>
        <v>465</v>
      </c>
      <c r="G406" s="8" t="s">
        <v>1485</v>
      </c>
      <c r="I406" t="s">
        <v>91</v>
      </c>
      <c r="J406" t="s">
        <v>91</v>
      </c>
      <c r="K406">
        <v>402</v>
      </c>
      <c r="L406">
        <v>402</v>
      </c>
      <c r="M406">
        <v>402</v>
      </c>
      <c r="N406">
        <v>0</v>
      </c>
      <c r="O406" s="66" t="s">
        <v>1592</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WayshrineInfo'!$K$3:$N$9999,4,FALSE),""))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WayshrineInfo'!$K$3:$N$9999,4,FALSE),""))</f>
        <v/>
      </c>
      <c r="AF406" s="41"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7" t="s">
        <v>2678</v>
      </c>
      <c r="AY406" s="21" t="str">
        <f t="shared" si="37"/>
        <v>[465] = {wayshrines={402,402,402,}, dlcId=DLC_DRAGONHOLD</v>
      </c>
      <c r="AZ406" s="21" t="str">
        <f t="shared" si="38"/>
        <v>, zoneIds={1133}, veteran=false</v>
      </c>
      <c r="BA406" s="21" t="str">
        <f t="shared" si="39"/>
        <v>, setType=LIBSETS_SETTYPE_OVERLAND</v>
      </c>
      <c r="BB406" s="21" t="str">
        <f t="shared" si="40"/>
        <v>, dropMechanic={LIBSETS_DROP_MECHANIC_OVERLAND_BOSS_DELVE,LIBSETS_DROP_MECHANIC_OVERLAND_BOSS_DELVE,LIBSETS_DROP_MECHANIC_OVERLAND_BOSS_PUBLIC_DUNGEON,LIBSETS_DROP_MECHANIC_OVERLAND_CHEST}},</v>
      </c>
      <c r="BC406" s="21" t="str">
        <f t="shared" si="41"/>
        <v xml:space="preserve"> --Senchal Defender / Verteidiger von Senchal   [Southern Elsweyr]</v>
      </c>
    </row>
    <row r="407" spans="1:55" x14ac:dyDescent="0.25">
      <c r="A407" s="5">
        <v>466</v>
      </c>
      <c r="B407" t="s">
        <v>1618</v>
      </c>
      <c r="C407" t="s">
        <v>2659</v>
      </c>
      <c r="D407" s="3">
        <f t="shared" si="36"/>
        <v>466</v>
      </c>
      <c r="G407" s="8" t="s">
        <v>1485</v>
      </c>
      <c r="I407" t="s">
        <v>91</v>
      </c>
      <c r="J407" t="s">
        <v>91</v>
      </c>
      <c r="K407">
        <v>402</v>
      </c>
      <c r="L407">
        <v>402</v>
      </c>
      <c r="M407">
        <v>402</v>
      </c>
      <c r="N407">
        <v>0</v>
      </c>
      <c r="O407" s="66" t="s">
        <v>1592</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WayshrineInfo'!$K$3:$N$9999,4,FALSE),""))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WayshrineInfo'!$K$3:$N$9999,4,FALSE),""))</f>
        <v/>
      </c>
      <c r="AF407" s="41"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3" t="str">
        <f>IF(AU407&lt;&gt;"",IF(AU407&lt;&gt;"LIBSETS_DROP_MECHANIC_MONSTER_NAME",VLOOKUP(AU407,'LibSets constants'!$I$4:$L$1003,4,FALSE),""),"")</f>
        <v/>
      </c>
      <c r="AX407" s="87" t="s">
        <v>2678</v>
      </c>
      <c r="AY407" s="21" t="str">
        <f t="shared" si="37"/>
        <v>[466] = {wayshrines={402,402,402,}, dlcId=DLC_DRAGONHOLD</v>
      </c>
      <c r="AZ407" s="21" t="str">
        <f t="shared" si="38"/>
        <v>, zoneIds={1133}, veteran=false</v>
      </c>
      <c r="BA407" s="21" t="str">
        <f t="shared" si="39"/>
        <v>, setType=LIBSETS_SETTYPE_OVERLAND</v>
      </c>
      <c r="BB407" s="21" t="str">
        <f t="shared" si="40"/>
        <v>, dropMechanic={LIBSETS_DROP_MECHANIC_OVERLAND_BOSS_DELVE,LIBSETS_DROP_MECHANIC_OVERLAND_BOSS_DELVE,LIBSETS_DROP_MECHANIC_OVERLAND_BOSS_PUBLIC_DUNGEON,LIBSETS_DROP_MECHANIC_OVERLAND_CHEST}},</v>
      </c>
      <c r="BC407" s="21" t="str">
        <f t="shared" si="41"/>
        <v xml:space="preserve"> --Marauder\'s Haste / Marodeurshast   [Southern Elsweyr]</v>
      </c>
    </row>
    <row r="408" spans="1:55" x14ac:dyDescent="0.25">
      <c r="A408" s="5">
        <v>467</v>
      </c>
      <c r="B408" t="s">
        <v>1617</v>
      </c>
      <c r="C408" t="s">
        <v>1610</v>
      </c>
      <c r="D408" s="3">
        <f t="shared" si="36"/>
        <v>467</v>
      </c>
      <c r="G408" s="8" t="s">
        <v>1485</v>
      </c>
      <c r="I408" t="s">
        <v>91</v>
      </c>
      <c r="J408" t="s">
        <v>91</v>
      </c>
      <c r="K408">
        <v>402</v>
      </c>
      <c r="L408">
        <v>402</v>
      </c>
      <c r="M408">
        <v>402</v>
      </c>
      <c r="N408">
        <v>0</v>
      </c>
      <c r="O408" s="66" t="s">
        <v>1592</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WayshrineInfo'!$K$3:$N$9999,4,FALSE),""))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WayshrineInfo'!$K$3:$N$9999,4,FALSE),""))</f>
        <v/>
      </c>
      <c r="AF408" s="41"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7" t="s">
        <v>2678</v>
      </c>
      <c r="AY408" s="21" t="str">
        <f t="shared" si="37"/>
        <v>[467] = {wayshrines={402,402,402,}, dlcId=DLC_DRAGONHOLD</v>
      </c>
      <c r="AZ408" s="21" t="str">
        <f t="shared" si="38"/>
        <v>, zoneIds={1133}, veteran=false</v>
      </c>
      <c r="BA408" s="21" t="str">
        <f t="shared" si="39"/>
        <v>, setType=LIBSETS_SETTYPE_OVERLAND</v>
      </c>
      <c r="BB408" s="21" t="str">
        <f t="shared" si="40"/>
        <v>, dropMechanic={LIBSETS_DROP_MECHANIC_OVERLAND_BOSS_DELVE,LIBSETS_DROP_MECHANIC_OVERLAND_BOSS_DELVE,LIBSETS_DROP_MECHANIC_OVERLAND_BOSS_PUBLIC_DUNGEON,LIBSETS_DROP_MECHANIC_OVERLAND_CHEST}},</v>
      </c>
      <c r="BC408" s="21" t="str">
        <f t="shared" si="41"/>
        <v xml:space="preserve"> --Dragonguard Elite / Drachengardeelite   [Southern Elsweyr]</v>
      </c>
    </row>
    <row r="409" spans="1:55" x14ac:dyDescent="0.25">
      <c r="A409" s="5">
        <v>468</v>
      </c>
      <c r="B409" t="s">
        <v>1616</v>
      </c>
      <c r="C409" t="s">
        <v>1611</v>
      </c>
      <c r="D409" s="3">
        <f t="shared" si="36"/>
        <v>468</v>
      </c>
      <c r="G409" s="8" t="s">
        <v>1479</v>
      </c>
      <c r="I409" t="s">
        <v>91</v>
      </c>
      <c r="J409" t="s">
        <v>91</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WayshrineInfo'!$K$3:$N$9999,4,FALSE),""))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WayshrineInfo'!$K$3:$N$9999,4,FALSE),""))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3"/>
      <c r="AX409" s="87" t="s">
        <v>2678</v>
      </c>
      <c r="AY409" s="21" t="str">
        <f t="shared" si="37"/>
        <v>[468] = {wayshrines={403,403,403,}, traitsNeeded=3, dlcId=DLC_DRAGONHOLD</v>
      </c>
      <c r="AZ409" s="21" t="str">
        <f t="shared" si="38"/>
        <v>, zoneIds={1133,1133,1133}, veteran=false</v>
      </c>
      <c r="BA409" s="21" t="str">
        <f t="shared" si="39"/>
        <v>, setType=LIBSETS_SETTYPE_CRAFTED</v>
      </c>
      <c r="BB409" s="21" t="str">
        <f t="shared" si="40"/>
        <v>},</v>
      </c>
      <c r="BC409" s="21" t="str">
        <f t="shared" si="41"/>
        <v xml:space="preserve"> --Daring Corsair / Kühner Korsar   [Southern Elsweyr, Southern Elsweyr, Southern Elsweyr]</v>
      </c>
    </row>
    <row r="410" spans="1:55" x14ac:dyDescent="0.25">
      <c r="A410" s="5">
        <v>469</v>
      </c>
      <c r="B410" t="s">
        <v>1615</v>
      </c>
      <c r="C410" t="s">
        <v>1612</v>
      </c>
      <c r="D410" s="3">
        <f t="shared" si="36"/>
        <v>469</v>
      </c>
      <c r="G410" s="8" t="s">
        <v>1479</v>
      </c>
      <c r="I410" t="s">
        <v>91</v>
      </c>
      <c r="J410" t="s">
        <v>91</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WayshrineInfo'!$K$3:$N$9999,4,FALSE),""))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WayshrineInfo'!$K$3:$N$9999,4,FALSE),""))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3"/>
      <c r="AX410" s="87" t="s">
        <v>2678</v>
      </c>
      <c r="AY410" s="21" t="str">
        <f t="shared" si="37"/>
        <v>[469] = {wayshrines={403,403,403,}, traitsNeeded=6, dlcId=DLC_DRAGONHOLD</v>
      </c>
      <c r="AZ410" s="21" t="str">
        <f t="shared" si="38"/>
        <v>, zoneIds={1133,1133,1133}, veteran=false</v>
      </c>
      <c r="BA410" s="21" t="str">
        <f t="shared" si="39"/>
        <v>, setType=LIBSETS_SETTYPE_CRAFTED</v>
      </c>
      <c r="BB410" s="21" t="str">
        <f t="shared" si="40"/>
        <v>},</v>
      </c>
      <c r="BC410" s="21" t="str">
        <f t="shared" si="41"/>
        <v xml:space="preserve"> --Ancient Dragonguard / Alte Drachengarde   [Southern Elsweyr, Southern Elsweyr, Southern Elsweyr]</v>
      </c>
    </row>
    <row r="411" spans="1:55" x14ac:dyDescent="0.25">
      <c r="A411" s="5">
        <v>470</v>
      </c>
      <c r="B411" t="s">
        <v>1614</v>
      </c>
      <c r="C411" t="s">
        <v>1613</v>
      </c>
      <c r="D411" s="3">
        <f t="shared" si="36"/>
        <v>470</v>
      </c>
      <c r="G411" s="8" t="s">
        <v>1479</v>
      </c>
      <c r="I411" t="s">
        <v>91</v>
      </c>
      <c r="J411" t="s">
        <v>91</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WayshrineInfo'!$K$3:$N$9999,4,FALSE),""))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WayshrineInfo'!$K$3:$N$9999,4,FALSE),""))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3"/>
      <c r="AX411" s="87" t="s">
        <v>2678</v>
      </c>
      <c r="AY411" s="21" t="str">
        <f t="shared" si="37"/>
        <v>[470] = {wayshrines={406,406,406,}, traitsNeeded=9, dlcId=DLC_DRAGONHOLD</v>
      </c>
      <c r="AZ411" s="21" t="str">
        <f t="shared" si="38"/>
        <v>, zoneIds={1133,1133,1133}, veteran=false</v>
      </c>
      <c r="BA411" s="21" t="str">
        <f t="shared" si="39"/>
        <v>, setType=LIBSETS_SETTYPE_CRAFTED</v>
      </c>
      <c r="BB411" s="21" t="str">
        <f t="shared" si="40"/>
        <v>},</v>
      </c>
      <c r="BC411" s="21" t="str">
        <f t="shared" si="41"/>
        <v xml:space="preserve"> --New Moon Acolyte / Akolythin des Neuen Mondes   [Southern Elsweyr, Southern Elsweyr, Southern Elsweyr]</v>
      </c>
    </row>
    <row r="412" spans="1:55" x14ac:dyDescent="0.25">
      <c r="A412" s="5">
        <v>471</v>
      </c>
      <c r="B412" t="s">
        <v>1672</v>
      </c>
      <c r="C412" t="s">
        <v>1671</v>
      </c>
      <c r="D412" s="3">
        <f t="shared" si="36"/>
        <v>471</v>
      </c>
      <c r="G412" s="3" t="s">
        <v>1482</v>
      </c>
      <c r="I412" t="s">
        <v>91</v>
      </c>
      <c r="J412" t="s">
        <v>91</v>
      </c>
      <c r="K412">
        <v>424</v>
      </c>
      <c r="L412">
        <v>424</v>
      </c>
      <c r="M412">
        <v>424</v>
      </c>
      <c r="N412">
        <v>0</v>
      </c>
      <c r="O412" s="66" t="s">
        <v>1656</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39"/>
      <c r="AX412" s="87" t="s">
        <v>2678</v>
      </c>
      <c r="AY412" s="21" t="str">
        <f t="shared" si="37"/>
        <v>[471] = {wayshrines={424,424,424,}, dlcId=DLC_HARROWSTORM</v>
      </c>
      <c r="AZ412" s="21" t="str">
        <f t="shared" si="38"/>
        <v>, zoneIds={1152}, veteran=false</v>
      </c>
      <c r="BA412" s="21" t="str">
        <f t="shared" si="39"/>
        <v>, setType=LIBSETS_SETTYPE_DUNGEON</v>
      </c>
      <c r="BB412" s="21" t="str">
        <f t="shared" si="40"/>
        <v>},</v>
      </c>
      <c r="BC412" s="21" t="str">
        <f t="shared" si="41"/>
        <v xml:space="preserve"> --Hiti\'s Hearth / Hitis Feuerstelle   [Icereach]</v>
      </c>
    </row>
    <row r="413" spans="1:55" x14ac:dyDescent="0.25">
      <c r="A413" s="5">
        <v>472</v>
      </c>
      <c r="B413" t="s">
        <v>1673</v>
      </c>
      <c r="C413" t="s">
        <v>1657</v>
      </c>
      <c r="D413" s="3">
        <f t="shared" si="36"/>
        <v>472</v>
      </c>
      <c r="G413" s="3" t="s">
        <v>1482</v>
      </c>
      <c r="I413" t="s">
        <v>91</v>
      </c>
      <c r="J413" t="s">
        <v>91</v>
      </c>
      <c r="K413">
        <v>424</v>
      </c>
      <c r="L413">
        <v>424</v>
      </c>
      <c r="M413">
        <v>424</v>
      </c>
      <c r="N413">
        <v>0</v>
      </c>
      <c r="O413" s="66" t="s">
        <v>1656</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39"/>
      <c r="AX413" s="87" t="s">
        <v>2678</v>
      </c>
      <c r="AY413" s="21" t="str">
        <f t="shared" si="37"/>
        <v>[472] = {wayshrines={424,424,424,}, dlcId=DLC_HARROWSTORM</v>
      </c>
      <c r="AZ413" s="21" t="str">
        <f t="shared" si="38"/>
        <v>, zoneIds={1152}, veteran=false</v>
      </c>
      <c r="BA413" s="21" t="str">
        <f t="shared" si="39"/>
        <v>, setType=LIBSETS_SETTYPE_DUNGEON</v>
      </c>
      <c r="BB413" s="21" t="str">
        <f t="shared" si="40"/>
        <v>},</v>
      </c>
      <c r="BC413" s="21" t="str">
        <f t="shared" si="41"/>
        <v xml:space="preserve"> --Titanborn Strength / Titanenkinds Stärke   [Icereach]</v>
      </c>
    </row>
    <row r="414" spans="1:55" x14ac:dyDescent="0.25">
      <c r="A414" s="5">
        <v>473</v>
      </c>
      <c r="B414" t="s">
        <v>1674</v>
      </c>
      <c r="C414" t="s">
        <v>2792</v>
      </c>
      <c r="D414" s="3">
        <f t="shared" si="36"/>
        <v>473</v>
      </c>
      <c r="G414" s="3" t="s">
        <v>1482</v>
      </c>
      <c r="I414" t="s">
        <v>91</v>
      </c>
      <c r="J414" t="s">
        <v>91</v>
      </c>
      <c r="K414">
        <v>424</v>
      </c>
      <c r="L414">
        <v>424</v>
      </c>
      <c r="M414">
        <v>424</v>
      </c>
      <c r="N414">
        <v>0</v>
      </c>
      <c r="O414" s="66" t="s">
        <v>1656</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WayshrineInfo'!$K$3:$N$9999,4,FALSE),""))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WayshrineInfo'!$K$3:$N$9999,4,FALSE),""))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39"/>
      <c r="AX414" s="87" t="s">
        <v>2678</v>
      </c>
      <c r="AY414" s="21" t="str">
        <f t="shared" si="37"/>
        <v>[473] = {wayshrines={424,424,424,}, dlcId=DLC_HARROWSTORM</v>
      </c>
      <c r="AZ414" s="21" t="str">
        <f t="shared" si="38"/>
        <v>, zoneIds={1152}, veteran=false</v>
      </c>
      <c r="BA414" s="21" t="str">
        <f t="shared" si="39"/>
        <v>, setType=LIBSETS_SETTYPE_DUNGEON</v>
      </c>
      <c r="BB414" s="21" t="str">
        <f t="shared" si="40"/>
        <v>},</v>
      </c>
      <c r="BC414" s="21" t="str">
        <f t="shared" si="41"/>
        <v xml:space="preserve"> --Bani\'s Torment / Banis Qual   [Icereach]</v>
      </c>
    </row>
    <row r="415" spans="1:55" x14ac:dyDescent="0.25">
      <c r="A415" s="5">
        <v>474</v>
      </c>
      <c r="B415" t="s">
        <v>1675</v>
      </c>
      <c r="C415" t="s">
        <v>2791</v>
      </c>
      <c r="D415" s="3">
        <f t="shared" si="36"/>
        <v>474</v>
      </c>
      <c r="G415" s="3" t="s">
        <v>1482</v>
      </c>
      <c r="I415" t="s">
        <v>91</v>
      </c>
      <c r="J415" t="s">
        <v>91</v>
      </c>
      <c r="K415">
        <v>425</v>
      </c>
      <c r="L415">
        <v>425</v>
      </c>
      <c r="M415">
        <v>425</v>
      </c>
      <c r="N415">
        <v>0</v>
      </c>
      <c r="O415" s="66" t="s">
        <v>1655</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39"/>
      <c r="AX415" s="87" t="s">
        <v>2678</v>
      </c>
      <c r="AY415" s="21" t="str">
        <f t="shared" si="37"/>
        <v>[474] = {wayshrines={425,425,425,}, dlcId=DLC_HARROWSTORM</v>
      </c>
      <c r="AZ415" s="21" t="str">
        <f t="shared" si="38"/>
        <v>, zoneIds={1153}, veteran=false</v>
      </c>
      <c r="BA415" s="21" t="str">
        <f t="shared" si="39"/>
        <v>, setType=LIBSETS_SETTYPE_DUNGEON</v>
      </c>
      <c r="BB415" s="21" t="str">
        <f t="shared" si="40"/>
        <v>},</v>
      </c>
      <c r="BC415" s="21" t="str">
        <f t="shared" si="41"/>
        <v xml:space="preserve"> --Draugrkin\'s Grip / Griff der Draugrbrut   [Unhallowed Grave]</v>
      </c>
    </row>
    <row r="416" spans="1:55" x14ac:dyDescent="0.25">
      <c r="A416" s="5">
        <v>475</v>
      </c>
      <c r="B416" t="s">
        <v>1676</v>
      </c>
      <c r="C416" t="s">
        <v>1659</v>
      </c>
      <c r="D416" s="3">
        <f t="shared" si="36"/>
        <v>475</v>
      </c>
      <c r="G416" s="3" t="s">
        <v>1482</v>
      </c>
      <c r="I416" t="s">
        <v>91</v>
      </c>
      <c r="J416" t="s">
        <v>91</v>
      </c>
      <c r="K416">
        <v>425</v>
      </c>
      <c r="L416">
        <v>425</v>
      </c>
      <c r="M416">
        <v>425</v>
      </c>
      <c r="N416">
        <v>0</v>
      </c>
      <c r="O416" s="66" t="s">
        <v>1655</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97"/>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39"/>
      <c r="AX416" s="87" t="s">
        <v>2678</v>
      </c>
      <c r="AY416" s="21" t="str">
        <f t="shared" si="37"/>
        <v>[475] = {wayshrines={425,425,425,}, dlcId=DLC_HARROWSTORM</v>
      </c>
      <c r="AZ416" s="21" t="str">
        <f t="shared" si="38"/>
        <v>, zoneIds={1153}, veteran=false</v>
      </c>
      <c r="BA416" s="21" t="str">
        <f t="shared" si="39"/>
        <v>, setType=LIBSETS_SETTYPE_DUNGEON</v>
      </c>
      <c r="BB416" s="21" t="str">
        <f t="shared" si="40"/>
        <v>},</v>
      </c>
      <c r="BC416" s="21" t="str">
        <f t="shared" si="41"/>
        <v xml:space="preserve"> --Aegis Caller / Ägisrufer   [Unhallowed Grave]</v>
      </c>
    </row>
    <row r="417" spans="1:55" x14ac:dyDescent="0.25">
      <c r="A417" s="5">
        <v>476</v>
      </c>
      <c r="B417" t="s">
        <v>1677</v>
      </c>
      <c r="C417" t="s">
        <v>1660</v>
      </c>
      <c r="D417" s="3">
        <f t="shared" si="36"/>
        <v>476</v>
      </c>
      <c r="G417" s="3" t="s">
        <v>1482</v>
      </c>
      <c r="I417" t="s">
        <v>91</v>
      </c>
      <c r="J417" t="s">
        <v>91</v>
      </c>
      <c r="K417">
        <v>425</v>
      </c>
      <c r="L417">
        <v>425</v>
      </c>
      <c r="M417">
        <v>425</v>
      </c>
      <c r="N417">
        <v>0</v>
      </c>
      <c r="O417" s="66" t="s">
        <v>1655</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39"/>
      <c r="AX417" s="87" t="s">
        <v>2678</v>
      </c>
      <c r="AY417" s="21" t="str">
        <f t="shared" si="37"/>
        <v>[476] = {wayshrines={425,425,425,}, dlcId=DLC_HARROWSTORM</v>
      </c>
      <c r="AZ417" s="21" t="str">
        <f t="shared" si="38"/>
        <v>, zoneIds={1153}, veteran=false</v>
      </c>
      <c r="BA417" s="21" t="str">
        <f t="shared" si="39"/>
        <v>, setType=LIBSETS_SETTYPE_DUNGEON</v>
      </c>
      <c r="BB417" s="21" t="str">
        <f t="shared" si="40"/>
        <v>},</v>
      </c>
      <c r="BC417" s="21" t="str">
        <f t="shared" si="41"/>
        <v xml:space="preserve"> --Grave Guardian  / Grabwächter   [Unhallowed Grave]</v>
      </c>
    </row>
    <row r="418" spans="1:55" x14ac:dyDescent="0.25">
      <c r="A418" s="5">
        <v>478</v>
      </c>
      <c r="B418" t="s">
        <v>1665</v>
      </c>
      <c r="C418" t="s">
        <v>1658</v>
      </c>
      <c r="D418" s="3">
        <f t="shared" si="36"/>
        <v>478</v>
      </c>
      <c r="G418" s="3" t="s">
        <v>1484</v>
      </c>
      <c r="H418" s="100">
        <v>3</v>
      </c>
      <c r="I418" t="s">
        <v>1471</v>
      </c>
      <c r="J418" t="s">
        <v>91</v>
      </c>
      <c r="K418">
        <v>424</v>
      </c>
      <c r="L418">
        <v>424</v>
      </c>
      <c r="M418">
        <v>424</v>
      </c>
      <c r="N418">
        <v>0</v>
      </c>
      <c r="O418" s="66" t="s">
        <v>1656</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WayshrineInfo'!$K$3:$N$9999,4,FALSE),""))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WayshrineInfo'!$K$3:$N$9999,4,FALSE),""))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3"/>
      <c r="AX418" s="87" t="s">
        <v>2678</v>
      </c>
      <c r="AY418" s="21" t="str">
        <f t="shared" si="37"/>
        <v>[478] = {wayshrines={424,424,424,}, dlcId=DLC_HARROWSTORM</v>
      </c>
      <c r="AZ418" s="21" t="str">
        <f t="shared" si="38"/>
        <v>, zoneIds={1152}, veteran={[EQUIP_TYPE_HEAD]=true, [EQUIP_TYPE_SHOULDERS]=false}</v>
      </c>
      <c r="BA418" s="21" t="str">
        <f t="shared" si="39"/>
        <v>, setType=LIBSETS_SETTYPE_MONSTER</v>
      </c>
      <c r="BB418" s="21" t="str">
        <f t="shared" si="40"/>
        <v>, dropMechanic={LIBSETS_DROP_MECHANIC_MONSTER_NAME}, dropMechanicNames={['en']='Mother Ciannait', ['de']='Mutter Ciannait'}},</v>
      </c>
      <c r="BC418" s="21" t="str">
        <f t="shared" si="41"/>
        <v xml:space="preserve"> --Mother Ciannait / Mutter Ciannait   [Icereach]</v>
      </c>
    </row>
    <row r="419" spans="1:55" x14ac:dyDescent="0.25">
      <c r="A419" s="5">
        <v>479</v>
      </c>
      <c r="B419" t="s">
        <v>1666</v>
      </c>
      <c r="C419" t="s">
        <v>1661</v>
      </c>
      <c r="D419" s="3">
        <f t="shared" si="36"/>
        <v>479</v>
      </c>
      <c r="G419" s="3" t="s">
        <v>1484</v>
      </c>
      <c r="H419" s="100">
        <v>3</v>
      </c>
      <c r="I419" t="s">
        <v>1471</v>
      </c>
      <c r="J419" t="s">
        <v>91</v>
      </c>
      <c r="K419">
        <v>425</v>
      </c>
      <c r="L419">
        <v>425</v>
      </c>
      <c r="M419">
        <v>425</v>
      </c>
      <c r="N419">
        <v>0</v>
      </c>
      <c r="O419" s="66" t="s">
        <v>1655</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3"/>
      <c r="AX419" s="87" t="s">
        <v>2678</v>
      </c>
      <c r="AY419" s="21" t="str">
        <f t="shared" si="37"/>
        <v>[479] = {wayshrines={425,425,425,}, dlcId=DLC_HARROWSTORM</v>
      </c>
      <c r="AZ419" s="21" t="str">
        <f t="shared" si="38"/>
        <v>, zoneIds={1153}, veteran={[EQUIP_TYPE_HEAD]=true, [EQUIP_TYPE_SHOULDERS]=false}</v>
      </c>
      <c r="BA419" s="21" t="str">
        <f t="shared" si="39"/>
        <v>, setType=LIBSETS_SETTYPE_MONSTER</v>
      </c>
      <c r="BB419" s="21" t="str">
        <f t="shared" si="40"/>
        <v>, dropMechanic={LIBSETS_DROP_MECHANIC_MONSTER_NAME}, dropMechanicNames={['en']='Kjalnar\’s Nightmare', ['de']='Kjalnar\’s Albtraum'}},</v>
      </c>
      <c r="BC419" s="21" t="str">
        <f t="shared" si="41"/>
        <v xml:space="preserve"> --Kjalnar\’s Nightmare / Kjalnar\’s Albtraum   [Unhallowed Grave]</v>
      </c>
    </row>
    <row r="420" spans="1:55" x14ac:dyDescent="0.25">
      <c r="A420" s="5">
        <v>480</v>
      </c>
      <c r="B420" t="s">
        <v>1678</v>
      </c>
      <c r="C420" t="s">
        <v>1662</v>
      </c>
      <c r="D420" s="3">
        <f t="shared" si="36"/>
        <v>480</v>
      </c>
      <c r="G420" s="3" t="s">
        <v>1479</v>
      </c>
      <c r="I420" t="s">
        <v>91</v>
      </c>
      <c r="J420" t="s">
        <v>91</v>
      </c>
      <c r="K420">
        <v>-1</v>
      </c>
      <c r="L420">
        <v>-1</v>
      </c>
      <c r="M420">
        <v>-1</v>
      </c>
      <c r="N420">
        <v>3</v>
      </c>
      <c r="O420" s="66" t="s">
        <v>125</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WayshrineInfo'!$K$3:$N$9999,4,FALSE),""))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39"/>
      <c r="AX420" s="87" t="s">
        <v>2678</v>
      </c>
      <c r="AY420" s="21" t="str">
        <f t="shared" si="37"/>
        <v>[480] = {wayshrines={-1,-1,-1,}, traitsNeeded=3, dlcId=DLC_BASE_GAME</v>
      </c>
      <c r="AZ420" s="21" t="str">
        <f t="shared" si="38"/>
        <v>, zoneIds={181}, veteran=false</v>
      </c>
      <c r="BA420" s="21" t="str">
        <f t="shared" si="39"/>
        <v>, setType=LIBSETS_SETTYPE_CRAFTED</v>
      </c>
      <c r="BB420" s="21" t="str">
        <f t="shared" si="40"/>
        <v>},</v>
      </c>
      <c r="BC420" s="21" t="str">
        <f t="shared" si="41"/>
        <v xml:space="preserve"> --Critical Riposte / Kritischer Konter   [Cyrodiil]</v>
      </c>
    </row>
    <row r="421" spans="1:55" x14ac:dyDescent="0.25">
      <c r="A421" s="5">
        <v>481</v>
      </c>
      <c r="B421" t="s">
        <v>1679</v>
      </c>
      <c r="C421" t="s">
        <v>1663</v>
      </c>
      <c r="D421" s="3">
        <f t="shared" si="36"/>
        <v>481</v>
      </c>
      <c r="G421" s="3" t="s">
        <v>1479</v>
      </c>
      <c r="I421" t="s">
        <v>91</v>
      </c>
      <c r="J421" t="s">
        <v>91</v>
      </c>
      <c r="K421">
        <v>-1</v>
      </c>
      <c r="L421">
        <v>-1</v>
      </c>
      <c r="M421">
        <v>-1</v>
      </c>
      <c r="N421">
        <v>3</v>
      </c>
      <c r="O421" s="66" t="s">
        <v>125</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39"/>
      <c r="AX421" s="87" t="s">
        <v>2678</v>
      </c>
      <c r="AY421" s="21" t="str">
        <f t="shared" si="37"/>
        <v>[481] = {wayshrines={-1,-1,-1,}, traitsNeeded=3, dlcId=DLC_BASE_GAME</v>
      </c>
      <c r="AZ421" s="21" t="str">
        <f t="shared" si="38"/>
        <v>, zoneIds={181}, veteran=false</v>
      </c>
      <c r="BA421" s="21" t="str">
        <f t="shared" si="39"/>
        <v>, setType=LIBSETS_SETTYPE_CRAFTED</v>
      </c>
      <c r="BB421" s="21" t="str">
        <f t="shared" si="40"/>
        <v>},</v>
      </c>
      <c r="BC421" s="21" t="str">
        <f t="shared" si="41"/>
        <v xml:space="preserve"> --Unchained Aggressor / Entfesselter Aggressor   [Cyrodiil]</v>
      </c>
    </row>
    <row r="422" spans="1:55" x14ac:dyDescent="0.25">
      <c r="A422" s="5">
        <v>482</v>
      </c>
      <c r="B422" t="s">
        <v>1680</v>
      </c>
      <c r="C422" t="s">
        <v>1664</v>
      </c>
      <c r="D422" s="3">
        <f t="shared" si="36"/>
        <v>482</v>
      </c>
      <c r="G422" s="3" t="s">
        <v>1479</v>
      </c>
      <c r="I422" t="s">
        <v>91</v>
      </c>
      <c r="J422" t="s">
        <v>91</v>
      </c>
      <c r="K422">
        <v>-1</v>
      </c>
      <c r="L422">
        <v>-1</v>
      </c>
      <c r="M422">
        <v>-1</v>
      </c>
      <c r="N422">
        <v>3</v>
      </c>
      <c r="O422" s="66" t="s">
        <v>125</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39"/>
      <c r="AX422" s="87" t="s">
        <v>2678</v>
      </c>
      <c r="AY422" s="21" t="str">
        <f t="shared" si="37"/>
        <v>[482] = {wayshrines={-1,-1,-1,}, traitsNeeded=3, dlcId=DLC_BASE_GAME</v>
      </c>
      <c r="AZ422" s="21" t="str">
        <f t="shared" si="38"/>
        <v>, zoneIds={181}, veteran=false</v>
      </c>
      <c r="BA422" s="21" t="str">
        <f t="shared" si="39"/>
        <v>, setType=LIBSETS_SETTYPE_CRAFTED</v>
      </c>
      <c r="BB422" s="21" t="str">
        <f t="shared" si="40"/>
        <v>},</v>
      </c>
      <c r="BC422" s="21" t="str">
        <f t="shared" si="41"/>
        <v xml:space="preserve"> --Dauntless Combatant / Furchtloser Kombattant   [Cyrodiil]</v>
      </c>
    </row>
    <row r="423" spans="1:55" x14ac:dyDescent="0.25">
      <c r="A423" s="5">
        <v>483</v>
      </c>
      <c r="B423" t="s">
        <v>1740</v>
      </c>
      <c r="C423" t="s">
        <v>1740</v>
      </c>
      <c r="D423" s="3">
        <f t="shared" si="36"/>
        <v>483</v>
      </c>
      <c r="E423" s="59" t="s">
        <v>1803</v>
      </c>
      <c r="F423" s="30" t="s">
        <v>1469</v>
      </c>
      <c r="G423" s="8" t="s">
        <v>1487</v>
      </c>
      <c r="I423" t="s">
        <v>91</v>
      </c>
      <c r="J423" t="s">
        <v>91</v>
      </c>
      <c r="K423">
        <v>-1</v>
      </c>
      <c r="L423">
        <v>-1</v>
      </c>
      <c r="M423">
        <v>-1</v>
      </c>
      <c r="O423" s="66" t="s">
        <v>1699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1812</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WayshrineInfo'!$K$3:$N$9999,4,FALSE),""))</f>
        <v/>
      </c>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WayshrineInfo'!$K$3:$N$9999,4,FALSE),""))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7" t="s">
        <v>2678</v>
      </c>
      <c r="AY423" s="21" t="str">
        <f t="shared" si="37"/>
        <v/>
      </c>
      <c r="AZ423" s="21" t="str">
        <f t="shared" si="38"/>
        <v/>
      </c>
      <c r="BA423" s="21" t="str">
        <f t="shared" si="39"/>
        <v/>
      </c>
      <c r="BB423" s="21" t="str">
        <f t="shared" si="40"/>
        <v/>
      </c>
      <c r="BC423" s="21" t="str">
        <f t="shared" si="41"/>
        <v/>
      </c>
    </row>
    <row r="424" spans="1:55" x14ac:dyDescent="0.25">
      <c r="A424" s="5">
        <v>484</v>
      </c>
      <c r="B424" t="s">
        <v>1741</v>
      </c>
      <c r="C424" t="s">
        <v>1741</v>
      </c>
      <c r="D424" s="3">
        <f t="shared" si="36"/>
        <v>484</v>
      </c>
      <c r="E424" s="59" t="s">
        <v>1803</v>
      </c>
      <c r="F424" s="30" t="s">
        <v>1469</v>
      </c>
      <c r="G424" s="8" t="s">
        <v>1487</v>
      </c>
      <c r="I424" t="s">
        <v>91</v>
      </c>
      <c r="J424" t="s">
        <v>91</v>
      </c>
      <c r="K424">
        <v>-1</v>
      </c>
      <c r="L424">
        <v>-1</v>
      </c>
      <c r="M424">
        <v>-1</v>
      </c>
      <c r="O424" s="66" t="s">
        <v>1699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1812</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WayshrineInfo'!$K$3:$N$9999,4,FALSE),""))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WayshrineInfo'!$K$3:$N$9999,4,FALSE),""))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7" t="s">
        <v>2678</v>
      </c>
      <c r="AY424" s="21" t="str">
        <f t="shared" si="37"/>
        <v/>
      </c>
      <c r="AZ424" s="21" t="str">
        <f t="shared" si="38"/>
        <v/>
      </c>
      <c r="BA424" s="21" t="str">
        <f t="shared" si="39"/>
        <v/>
      </c>
      <c r="BB424" s="21" t="str">
        <f t="shared" si="40"/>
        <v/>
      </c>
      <c r="BC424" s="21" t="str">
        <f t="shared" si="41"/>
        <v/>
      </c>
    </row>
    <row r="425" spans="1:55" x14ac:dyDescent="0.25">
      <c r="A425" s="5">
        <v>485</v>
      </c>
      <c r="B425" t="s">
        <v>1742</v>
      </c>
      <c r="C425" t="s">
        <v>1742</v>
      </c>
      <c r="D425" s="3">
        <f t="shared" si="36"/>
        <v>485</v>
      </c>
      <c r="E425" s="59" t="s">
        <v>1803</v>
      </c>
      <c r="F425" s="30" t="s">
        <v>1469</v>
      </c>
      <c r="G425" s="8" t="s">
        <v>1487</v>
      </c>
      <c r="I425" t="s">
        <v>91</v>
      </c>
      <c r="J425" t="s">
        <v>91</v>
      </c>
      <c r="K425">
        <v>-1</v>
      </c>
      <c r="L425">
        <v>-1</v>
      </c>
      <c r="M425">
        <v>-1</v>
      </c>
      <c r="O425" s="66" t="s">
        <v>1699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1812</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7" t="s">
        <v>2678</v>
      </c>
      <c r="AY425" s="21" t="str">
        <f t="shared" si="37"/>
        <v/>
      </c>
      <c r="AZ425" s="21" t="str">
        <f t="shared" si="38"/>
        <v/>
      </c>
      <c r="BA425" s="21" t="str">
        <f t="shared" si="39"/>
        <v/>
      </c>
      <c r="BB425" s="21" t="str">
        <f t="shared" si="40"/>
        <v/>
      </c>
      <c r="BC425" s="21" t="str">
        <f t="shared" si="41"/>
        <v/>
      </c>
    </row>
    <row r="426" spans="1:55" x14ac:dyDescent="0.25">
      <c r="A426" s="5">
        <v>486</v>
      </c>
      <c r="B426" t="s">
        <v>1743</v>
      </c>
      <c r="C426" t="s">
        <v>1743</v>
      </c>
      <c r="D426" s="3">
        <f t="shared" si="36"/>
        <v>486</v>
      </c>
      <c r="E426" s="59" t="s">
        <v>1803</v>
      </c>
      <c r="F426" s="30" t="s">
        <v>1469</v>
      </c>
      <c r="G426" s="8" t="s">
        <v>1487</v>
      </c>
      <c r="I426" t="s">
        <v>91</v>
      </c>
      <c r="J426" t="s">
        <v>91</v>
      </c>
      <c r="K426">
        <v>-1</v>
      </c>
      <c r="L426">
        <v>-1</v>
      </c>
      <c r="M426">
        <v>-1</v>
      </c>
      <c r="O426" s="66" t="s">
        <v>1699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1812</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7" t="s">
        <v>2678</v>
      </c>
      <c r="AY426" s="21" t="str">
        <f t="shared" si="37"/>
        <v/>
      </c>
      <c r="AZ426" s="21" t="str">
        <f t="shared" si="38"/>
        <v/>
      </c>
      <c r="BA426" s="21" t="str">
        <f t="shared" si="39"/>
        <v/>
      </c>
      <c r="BB426" s="21" t="str">
        <f t="shared" si="40"/>
        <v/>
      </c>
      <c r="BC426" s="21" t="str">
        <f t="shared" si="41"/>
        <v/>
      </c>
    </row>
    <row r="427" spans="1:55" x14ac:dyDescent="0.25">
      <c r="A427" s="5">
        <v>487</v>
      </c>
      <c r="B427" t="s">
        <v>1744</v>
      </c>
      <c r="C427" t="s">
        <v>2660</v>
      </c>
      <c r="D427" s="3">
        <f t="shared" si="36"/>
        <v>487</v>
      </c>
      <c r="G427" s="8" t="s">
        <v>1485</v>
      </c>
      <c r="I427" t="s">
        <v>91</v>
      </c>
      <c r="J427" t="s">
        <v>91</v>
      </c>
      <c r="K427">
        <v>418</v>
      </c>
      <c r="L427">
        <v>419</v>
      </c>
      <c r="M427">
        <v>421</v>
      </c>
      <c r="N427">
        <v>0</v>
      </c>
      <c r="O427" s="66" t="s">
        <v>1699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WayshrineInfo'!$K$3:$N$9999,4,FALSE),""))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7" t="s">
        <v>2678</v>
      </c>
      <c r="AY427" s="21" t="str">
        <f t="shared" si="37"/>
        <v>[487] = {wayshrines={418,419,421,}, dlcId=DLC_GREYMOOR</v>
      </c>
      <c r="AZ427" s="21" t="str">
        <f t="shared" si="38"/>
        <v>, zoneIds={1160}, veteran=false</v>
      </c>
      <c r="BA427" s="21" t="str">
        <f t="shared" si="39"/>
        <v>, setType=LIBSETS_SETTYPE_OVERLAND</v>
      </c>
      <c r="BB427" s="21" t="str">
        <f t="shared" si="40"/>
        <v>, dropMechanic={LIBSETS_DROP_MECHANIC_OVERLAND_BOSS_DELVE,LIBSETS_DROP_MECHANIC_OVERLAND_BOSS_DELVE,LIBSETS_DROP_MECHANIC_OVERLAND_BOSS_PUBLIC_DUNGEON,LIBSETS_DROP_MECHANIC_OVERLAND_CHEST}},</v>
      </c>
      <c r="BC427" s="21" t="str">
        <f t="shared" si="41"/>
        <v xml:space="preserve"> --Winter\'s Respite / Winterruhe   [Western Skyrim]</v>
      </c>
    </row>
    <row r="428" spans="1:55" x14ac:dyDescent="0.25">
      <c r="A428" s="5">
        <v>488</v>
      </c>
      <c r="B428" t="s">
        <v>1745</v>
      </c>
      <c r="C428" t="s">
        <v>1746</v>
      </c>
      <c r="D428" s="3">
        <f t="shared" si="36"/>
        <v>488</v>
      </c>
      <c r="G428" s="8" t="s">
        <v>1485</v>
      </c>
      <c r="I428" t="s">
        <v>91</v>
      </c>
      <c r="J428" t="s">
        <v>91</v>
      </c>
      <c r="K428">
        <v>418</v>
      </c>
      <c r="L428">
        <v>419</v>
      </c>
      <c r="M428">
        <v>421</v>
      </c>
      <c r="N428">
        <v>0</v>
      </c>
      <c r="O428" s="66" t="s">
        <v>1699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WayshrineInfo'!$K$3:$N$9999,4,FALSE),""))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7" t="s">
        <v>2678</v>
      </c>
      <c r="AY428" s="21" t="str">
        <f t="shared" si="37"/>
        <v>[488] = {wayshrines={418,419,421,}, dlcId=DLC_GREYMOOR</v>
      </c>
      <c r="AZ428" s="21" t="str">
        <f t="shared" si="38"/>
        <v>, zoneIds={1160}, veteran=false</v>
      </c>
      <c r="BA428" s="21" t="str">
        <f t="shared" si="39"/>
        <v>, setType=LIBSETS_SETTYPE_OVERLAND</v>
      </c>
      <c r="BB428" s="21" t="str">
        <f t="shared" si="40"/>
        <v>, dropMechanic={LIBSETS_DROP_MECHANIC_OVERLAND_BOSS_DELVE,LIBSETS_DROP_MECHANIC_OVERLAND_BOSS_DELVE,LIBSETS_DROP_MECHANIC_OVERLAND_BOSS_PUBLIC_DUNGEON,LIBSETS_DROP_MECHANIC_OVERLAND_CHEST}},</v>
      </c>
      <c r="BC428" s="21" t="str">
        <f t="shared" si="41"/>
        <v xml:space="preserve"> --Venomous Smite / Giftschlag   [Western Skyrim]</v>
      </c>
    </row>
    <row r="429" spans="1:55" x14ac:dyDescent="0.25">
      <c r="A429" s="5">
        <v>489</v>
      </c>
      <c r="B429" t="s">
        <v>1747</v>
      </c>
      <c r="C429" t="s">
        <v>1748</v>
      </c>
      <c r="D429" s="3">
        <f t="shared" si="36"/>
        <v>489</v>
      </c>
      <c r="G429" s="8" t="s">
        <v>1485</v>
      </c>
      <c r="I429" t="s">
        <v>91</v>
      </c>
      <c r="J429" t="s">
        <v>91</v>
      </c>
      <c r="K429">
        <v>418</v>
      </c>
      <c r="L429">
        <v>419</v>
      </c>
      <c r="M429">
        <v>421</v>
      </c>
      <c r="N429">
        <v>0</v>
      </c>
      <c r="O429" s="66" t="s">
        <v>1699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7" t="s">
        <v>2678</v>
      </c>
      <c r="AY429" s="21" t="str">
        <f t="shared" si="37"/>
        <v>[489] = {wayshrines={418,419,421,}, dlcId=DLC_GREYMOOR</v>
      </c>
      <c r="AZ429" s="21" t="str">
        <f t="shared" si="38"/>
        <v>, zoneIds={1160}, veteran=false</v>
      </c>
      <c r="BA429" s="21" t="str">
        <f t="shared" si="39"/>
        <v>, setType=LIBSETS_SETTYPE_OVERLAND</v>
      </c>
      <c r="BB429" s="21" t="str">
        <f t="shared" si="40"/>
        <v>, dropMechanic={LIBSETS_DROP_MECHANIC_OVERLAND_BOSS_DELVE,LIBSETS_DROP_MECHANIC_OVERLAND_BOSS_DELVE,LIBSETS_DROP_MECHANIC_OVERLAND_BOSS_PUBLIC_DUNGEON,LIBSETS_DROP_MECHANIC_OVERLAND_CHEST}},</v>
      </c>
      <c r="BC429" s="21" t="str">
        <f t="shared" si="41"/>
        <v xml:space="preserve"> --Eternal Vigor / Ewiger Elan   [Western Skyrim]</v>
      </c>
    </row>
    <row r="430" spans="1:55" x14ac:dyDescent="0.25">
      <c r="A430" s="5">
        <v>490</v>
      </c>
      <c r="B430" t="s">
        <v>1749</v>
      </c>
      <c r="C430" t="s">
        <v>2661</v>
      </c>
      <c r="D430" s="3">
        <f t="shared" si="36"/>
        <v>490</v>
      </c>
      <c r="G430" s="8" t="s">
        <v>1479</v>
      </c>
      <c r="I430" t="s">
        <v>91</v>
      </c>
      <c r="J430" t="s">
        <v>91</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WayshrineInfo'!$K$3:$N$9999,4,FALSE),""))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WayshrineInfo'!$K$3:$N$9999,4,FALSE),""))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3" t="str">
        <f>IF(AU430&lt;&gt;"",IF(AU430&lt;&gt;"LIBSETS_DROP_MECHANIC_MONSTER_NAME",VLOOKUP(AU430,'LibSets constants'!$I$4:$L$1003,4,FALSE),""),"")</f>
        <v/>
      </c>
      <c r="AX430" s="87" t="s">
        <v>2678</v>
      </c>
      <c r="AY430" s="21" t="str">
        <f t="shared" si="37"/>
        <v>[490] = {wayshrines={418,418,418,}, traitsNeeded=5, dlcId=DLC_GREYMOOR</v>
      </c>
      <c r="AZ430" s="21" t="str">
        <f t="shared" si="38"/>
        <v>, zoneIds={1160,1160,1160}, veteran=false</v>
      </c>
      <c r="BA430" s="21" t="str">
        <f t="shared" si="39"/>
        <v>, setType=LIBSETS_SETTYPE_CRAFTED</v>
      </c>
      <c r="BB430" s="21" t="str">
        <f t="shared" si="40"/>
        <v>},</v>
      </c>
      <c r="BC430" s="21" t="str">
        <f t="shared" si="41"/>
        <v xml:space="preserve"> --Stuhn\'s Favor / Stuhns Gunst   [Western Skyrim, Western Skyrim, Western Skyrim]</v>
      </c>
    </row>
    <row r="431" spans="1:55" x14ac:dyDescent="0.25">
      <c r="A431" s="5">
        <v>491</v>
      </c>
      <c r="B431" t="s">
        <v>1750</v>
      </c>
      <c r="C431" t="s">
        <v>2662</v>
      </c>
      <c r="D431" s="3">
        <f t="shared" si="36"/>
        <v>491</v>
      </c>
      <c r="G431" s="8" t="s">
        <v>1479</v>
      </c>
      <c r="I431" t="s">
        <v>91</v>
      </c>
      <c r="J431" t="s">
        <v>91</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WayshrineInfo'!$K$3:$N$9999,4,FALSE),""))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WayshrineInfo'!$K$3:$N$9999,4,FALSE),""))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7" t="s">
        <v>2678</v>
      </c>
      <c r="AY431" s="21" t="str">
        <f t="shared" si="37"/>
        <v>[491] = {wayshrines={417,417,417,}, traitsNeeded=7, dlcId=DLC_GREYMOOR</v>
      </c>
      <c r="AZ431" s="21" t="str">
        <f t="shared" si="38"/>
        <v>, zoneIds={1160,1160,1160}, veteran=false</v>
      </c>
      <c r="BA431" s="21" t="str">
        <f t="shared" si="39"/>
        <v>, setType=LIBSETS_SETTYPE_CRAFTED</v>
      </c>
      <c r="BB431" s="21" t="str">
        <f t="shared" si="40"/>
        <v>},</v>
      </c>
      <c r="BC431" s="21" t="str">
        <f t="shared" si="41"/>
        <v xml:space="preserve"> --Dragon\'s Appetite / Appetit des Drachen   [Western Skyrim, Western Skyrim, Western Skyrim]</v>
      </c>
    </row>
    <row r="432" spans="1:55" x14ac:dyDescent="0.25">
      <c r="A432" s="5">
        <v>492</v>
      </c>
      <c r="B432" t="s">
        <v>1751</v>
      </c>
      <c r="C432" t="s">
        <v>2663</v>
      </c>
      <c r="D432" s="3">
        <f t="shared" si="36"/>
        <v>492</v>
      </c>
      <c r="G432" s="8" t="s">
        <v>1486</v>
      </c>
      <c r="I432" t="s">
        <v>91</v>
      </c>
      <c r="J432" t="s">
        <v>91</v>
      </c>
      <c r="K432">
        <v>434</v>
      </c>
      <c r="L432">
        <v>434</v>
      </c>
      <c r="M432">
        <v>434</v>
      </c>
      <c r="N432">
        <v>0</v>
      </c>
      <c r="O432" s="66" t="s">
        <v>1718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2813</v>
      </c>
      <c r="W432" s="3" t="s">
        <v>2829</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7" t="s">
        <v>2678</v>
      </c>
      <c r="AY432" s="21" t="str">
        <f t="shared" si="37"/>
        <v>[492] = {wayshrines={434,434,434,}, dlcId=DLC_GREYMOOR</v>
      </c>
      <c r="AZ432" s="21" t="str">
        <f t="shared" si="38"/>
        <v>, zoneIds={1196}, veteran=false</v>
      </c>
      <c r="BA432" s="21" t="str">
        <f t="shared" si="39"/>
        <v>, setType=LIBSETS_SETTYPE_TRIAL</v>
      </c>
      <c r="BB43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 t="shared" si="41"/>
        <v xml:space="preserve"> --Kyne\'s Wind / Kynes Wind   [Kyne's Aegis]</v>
      </c>
    </row>
    <row r="433" spans="1:55" x14ac:dyDescent="0.25">
      <c r="A433" s="5">
        <v>493</v>
      </c>
      <c r="B433" t="s">
        <v>1752</v>
      </c>
      <c r="C433" t="s">
        <v>2664</v>
      </c>
      <c r="D433" s="3">
        <f t="shared" si="36"/>
        <v>493</v>
      </c>
      <c r="G433" s="8" t="s">
        <v>1486</v>
      </c>
      <c r="I433" t="s">
        <v>92</v>
      </c>
      <c r="J433" t="s">
        <v>91</v>
      </c>
      <c r="K433">
        <v>434</v>
      </c>
      <c r="L433">
        <v>434</v>
      </c>
      <c r="M433">
        <v>434</v>
      </c>
      <c r="N433">
        <v>0</v>
      </c>
      <c r="O433" s="66" t="s">
        <v>1718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2813</v>
      </c>
      <c r="W433" s="3" t="s">
        <v>2829</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7" t="s">
        <v>2678</v>
      </c>
      <c r="AY433" s="21" t="str">
        <f t="shared" si="37"/>
        <v>[493] = {wayshrines={434,434,434,}, dlcId=DLC_GREYMOOR</v>
      </c>
      <c r="AZ433" s="21" t="str">
        <f t="shared" si="38"/>
        <v>, zoneIds={1196}, veteran=true</v>
      </c>
      <c r="BA433" s="21" t="str">
        <f t="shared" si="39"/>
        <v>, setType=LIBSETS_SETTYPE_TRIAL</v>
      </c>
      <c r="BB43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 t="shared" si="41"/>
        <v xml:space="preserve"> --Perfected Kyne\'s Wind / Kynes perfektionierter Wind   [Kyne's Aegis]</v>
      </c>
    </row>
    <row r="434" spans="1:55" x14ac:dyDescent="0.25">
      <c r="A434" s="5">
        <v>494</v>
      </c>
      <c r="B434" t="s">
        <v>1753</v>
      </c>
      <c r="C434" t="s">
        <v>2665</v>
      </c>
      <c r="D434" s="3">
        <f t="shared" si="36"/>
        <v>494</v>
      </c>
      <c r="G434" s="8" t="s">
        <v>1486</v>
      </c>
      <c r="I434" t="s">
        <v>91</v>
      </c>
      <c r="J434" t="s">
        <v>91</v>
      </c>
      <c r="K434">
        <v>434</v>
      </c>
      <c r="L434">
        <v>434</v>
      </c>
      <c r="M434">
        <v>434</v>
      </c>
      <c r="N434">
        <v>0</v>
      </c>
      <c r="O434" s="66" t="s">
        <v>1718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2813</v>
      </c>
      <c r="W434" s="3" t="s">
        <v>2829</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7" t="s">
        <v>2678</v>
      </c>
      <c r="AY434" s="21" t="str">
        <f t="shared" si="37"/>
        <v>[494] = {wayshrines={434,434,434,}, dlcId=DLC_GREYMOOR</v>
      </c>
      <c r="AZ434" s="21" t="str">
        <f t="shared" si="38"/>
        <v>, zoneIds={1196}, veteran=false</v>
      </c>
      <c r="BA434" s="21" t="str">
        <f t="shared" si="39"/>
        <v>, setType=LIBSETS_SETTYPE_TRIAL</v>
      </c>
      <c r="BB43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 t="shared" si="41"/>
        <v xml:space="preserve"> --Vrol\'s Command / Vrols Befehl   [Kyne's Aegis]</v>
      </c>
    </row>
    <row r="435" spans="1:55" x14ac:dyDescent="0.25">
      <c r="A435" s="5">
        <v>495</v>
      </c>
      <c r="B435" t="s">
        <v>1754</v>
      </c>
      <c r="C435" t="s">
        <v>2666</v>
      </c>
      <c r="D435" s="3">
        <f t="shared" si="36"/>
        <v>495</v>
      </c>
      <c r="G435" s="8" t="s">
        <v>1486</v>
      </c>
      <c r="I435" t="s">
        <v>92</v>
      </c>
      <c r="J435" t="s">
        <v>91</v>
      </c>
      <c r="K435">
        <v>434</v>
      </c>
      <c r="L435">
        <v>434</v>
      </c>
      <c r="M435">
        <v>434</v>
      </c>
      <c r="N435">
        <v>0</v>
      </c>
      <c r="O435" s="66" t="s">
        <v>1718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2813</v>
      </c>
      <c r="W435" s="3" t="s">
        <v>2829</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7" t="s">
        <v>2678</v>
      </c>
      <c r="AY435" s="21" t="str">
        <f t="shared" si="37"/>
        <v>[495] = {wayshrines={434,434,434,}, dlcId=DLC_GREYMOOR</v>
      </c>
      <c r="AZ435" s="21" t="str">
        <f t="shared" si="38"/>
        <v>, zoneIds={1196}, veteran=true</v>
      </c>
      <c r="BA435" s="21" t="str">
        <f t="shared" si="39"/>
        <v>, setType=LIBSETS_SETTYPE_TRIAL</v>
      </c>
      <c r="BB43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 t="shared" si="41"/>
        <v xml:space="preserve"> --Perfected Vrol\'s Command / Vrols perfektionierter Befehl   [Kyne's Aegis]</v>
      </c>
    </row>
    <row r="436" spans="1:55" x14ac:dyDescent="0.25">
      <c r="A436" s="5">
        <v>496</v>
      </c>
      <c r="B436" t="s">
        <v>1755</v>
      </c>
      <c r="C436" t="s">
        <v>1756</v>
      </c>
      <c r="D436" s="3">
        <f t="shared" si="36"/>
        <v>496</v>
      </c>
      <c r="G436" s="8" t="s">
        <v>1486</v>
      </c>
      <c r="I436" t="s">
        <v>91</v>
      </c>
      <c r="J436" t="s">
        <v>91</v>
      </c>
      <c r="K436">
        <v>434</v>
      </c>
      <c r="L436">
        <v>434</v>
      </c>
      <c r="M436">
        <v>434</v>
      </c>
      <c r="N436">
        <v>0</v>
      </c>
      <c r="O436" s="66" t="s">
        <v>1718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2813</v>
      </c>
      <c r="W436" s="3" t="s">
        <v>2829</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7" t="s">
        <v>2678</v>
      </c>
      <c r="AY436" s="21" t="str">
        <f t="shared" si="37"/>
        <v>[496] = {wayshrines={434,434,434,}, dlcId=DLC_GREYMOOR</v>
      </c>
      <c r="AZ436" s="21" t="str">
        <f t="shared" si="38"/>
        <v>, zoneIds={1196}, veteran=false</v>
      </c>
      <c r="BA436" s="21" t="str">
        <f t="shared" si="39"/>
        <v>, setType=LIBSETS_SETTYPE_TRIAL</v>
      </c>
      <c r="BB43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 t="shared" si="41"/>
        <v xml:space="preserve"> --Roaring Opportunist / Brüllender Opportunist   [Kyne's Aegis]</v>
      </c>
    </row>
    <row r="437" spans="1:55" x14ac:dyDescent="0.25">
      <c r="A437" s="5">
        <v>497</v>
      </c>
      <c r="B437" t="s">
        <v>1757</v>
      </c>
      <c r="C437" t="s">
        <v>1758</v>
      </c>
      <c r="D437" s="3">
        <f t="shared" si="36"/>
        <v>497</v>
      </c>
      <c r="G437" s="8" t="s">
        <v>1486</v>
      </c>
      <c r="I437" t="s">
        <v>92</v>
      </c>
      <c r="J437" t="s">
        <v>91</v>
      </c>
      <c r="K437">
        <v>434</v>
      </c>
      <c r="L437">
        <v>434</v>
      </c>
      <c r="M437">
        <v>434</v>
      </c>
      <c r="N437">
        <v>0</v>
      </c>
      <c r="O437" s="66" t="s">
        <v>1718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2813</v>
      </c>
      <c r="W437" s="3" t="s">
        <v>2829</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7" t="s">
        <v>2678</v>
      </c>
      <c r="AY437" s="21" t="str">
        <f t="shared" si="37"/>
        <v>[497] = {wayshrines={434,434,434,}, dlcId=DLC_GREYMOOR</v>
      </c>
      <c r="AZ437" s="21" t="str">
        <f t="shared" si="38"/>
        <v>, zoneIds={1196}, veteran=true</v>
      </c>
      <c r="BA437" s="21" t="str">
        <f t="shared" si="39"/>
        <v>, setType=LIBSETS_SETTYPE_TRIAL</v>
      </c>
      <c r="BB43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 t="shared" si="41"/>
        <v xml:space="preserve"> --Perfected Roaring Opportunist / Perfektionierter brüllender Opportunist   [Kyne's Aegis]</v>
      </c>
    </row>
    <row r="438" spans="1:55" x14ac:dyDescent="0.25">
      <c r="A438" s="5">
        <v>498</v>
      </c>
      <c r="B438" t="s">
        <v>1759</v>
      </c>
      <c r="C438" t="s">
        <v>2667</v>
      </c>
      <c r="D438" s="3">
        <f t="shared" si="36"/>
        <v>498</v>
      </c>
      <c r="G438" s="8" t="s">
        <v>1486</v>
      </c>
      <c r="I438" t="s">
        <v>91</v>
      </c>
      <c r="J438" t="s">
        <v>91</v>
      </c>
      <c r="K438">
        <v>434</v>
      </c>
      <c r="L438">
        <v>434</v>
      </c>
      <c r="M438">
        <v>434</v>
      </c>
      <c r="N438">
        <v>0</v>
      </c>
      <c r="O438" s="66" t="s">
        <v>1718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2813</v>
      </c>
      <c r="W438" s="3" t="s">
        <v>2829</v>
      </c>
      <c r="X438" s="97"/>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7" t="s">
        <v>2678</v>
      </c>
      <c r="AY438" s="21" t="str">
        <f t="shared" si="37"/>
        <v>[498] = {wayshrines={434,434,434,}, dlcId=DLC_GREYMOOR</v>
      </c>
      <c r="AZ438" s="21" t="str">
        <f t="shared" si="38"/>
        <v>, zoneIds={1196}, veteran=false</v>
      </c>
      <c r="BA438" s="21" t="str">
        <f t="shared" si="39"/>
        <v>, setType=LIBSETS_SETTYPE_TRIAL</v>
      </c>
      <c r="BB438"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 t="shared" si="41"/>
        <v xml:space="preserve"> --Yandir\'s Might / Yandirs Macht   [Kyne's Aegis]</v>
      </c>
    </row>
    <row r="439" spans="1:55" x14ac:dyDescent="0.25">
      <c r="A439" s="5">
        <v>499</v>
      </c>
      <c r="B439" t="s">
        <v>1760</v>
      </c>
      <c r="C439" t="s">
        <v>2668</v>
      </c>
      <c r="D439" s="3">
        <f t="shared" si="36"/>
        <v>499</v>
      </c>
      <c r="G439" s="8" t="s">
        <v>1486</v>
      </c>
      <c r="I439" t="s">
        <v>92</v>
      </c>
      <c r="J439" t="s">
        <v>91</v>
      </c>
      <c r="K439">
        <v>434</v>
      </c>
      <c r="L439">
        <v>434</v>
      </c>
      <c r="M439">
        <v>434</v>
      </c>
      <c r="N439">
        <v>0</v>
      </c>
      <c r="O439" s="66" t="s">
        <v>1718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2813</v>
      </c>
      <c r="W439" s="3" t="s">
        <v>2829</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7" t="s">
        <v>2678</v>
      </c>
      <c r="AY439" s="21" t="str">
        <f t="shared" si="37"/>
        <v>[499] = {wayshrines={434,434,434,}, dlcId=DLC_GREYMOOR</v>
      </c>
      <c r="AZ439" s="21" t="str">
        <f t="shared" si="38"/>
        <v>, zoneIds={1196}, veteran=true</v>
      </c>
      <c r="BA439" s="21" t="str">
        <f t="shared" si="39"/>
        <v>, setType=LIBSETS_SETTYPE_TRIAL</v>
      </c>
      <c r="BB439"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 t="shared" si="41"/>
        <v xml:space="preserve"> --Perfected Yandir\'s Might / Yandirs perfektionierte Macht   [Kyne's Aegis]</v>
      </c>
    </row>
    <row r="440" spans="1:55" x14ac:dyDescent="0.25">
      <c r="A440" s="5">
        <v>500</v>
      </c>
      <c r="B440" t="s">
        <v>1761</v>
      </c>
      <c r="C440" t="s">
        <v>2669</v>
      </c>
      <c r="D440" s="3">
        <f t="shared" si="36"/>
        <v>500</v>
      </c>
      <c r="E440" s="42" t="s">
        <v>1804</v>
      </c>
      <c r="F440" s="30" t="s">
        <v>1469</v>
      </c>
      <c r="G440" s="8"/>
      <c r="N440">
        <v>0</v>
      </c>
      <c r="O440" s="66" t="s">
        <v>1699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WayshrineInfo'!$K$3:$N$9999,4,FALSE),""))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7" t="s">
        <v>2678</v>
      </c>
      <c r="AY440" s="21" t="str">
        <f t="shared" si="37"/>
        <v/>
      </c>
      <c r="AZ440" s="21" t="str">
        <f t="shared" si="38"/>
        <v/>
      </c>
      <c r="BA440" s="21" t="str">
        <f t="shared" si="39"/>
        <v/>
      </c>
      <c r="BB440" s="21" t="str">
        <f t="shared" si="40"/>
        <v/>
      </c>
      <c r="BC440" s="21" t="str">
        <f t="shared" si="41"/>
        <v/>
      </c>
    </row>
    <row r="441" spans="1:55" x14ac:dyDescent="0.25">
      <c r="A441" s="5">
        <v>501</v>
      </c>
      <c r="B441" t="s">
        <v>1763</v>
      </c>
      <c r="C441" t="s">
        <v>1762</v>
      </c>
      <c r="D441" s="3">
        <f t="shared" si="36"/>
        <v>501</v>
      </c>
      <c r="G441" s="8" t="s">
        <v>1692</v>
      </c>
      <c r="I441" t="s">
        <v>91</v>
      </c>
      <c r="J441" t="s">
        <v>91</v>
      </c>
      <c r="K441">
        <v>-1</v>
      </c>
      <c r="L441">
        <v>-1</v>
      </c>
      <c r="M441">
        <v>-1</v>
      </c>
      <c r="O441" s="66" t="s">
        <v>1809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1619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3" t="s">
        <v>1689</v>
      </c>
      <c r="V441" s="3" t="str">
        <f>IF(U441&lt;&gt;"",IF(U441&lt;&gt;"LIBSETS_DROP_MECHANIC_MONSTER_NAME",VLOOKUP(U441,'LibSets constants'!$I$4:$L$1003,3,FALSE),""),"")</f>
        <v>Antiquities (Mythic set items)</v>
      </c>
      <c r="W441" s="3" t="str">
        <f>IF(U441&lt;&gt;"",IF(U441&lt;&gt;"LIBSETS_DROP_MECHANIC_MONSTER_NAME",VLOOKUP(U441,'LibSets constants'!$I$4:$L$1003,4,FALSE),""),"")</f>
        <v>Antiquitäten (Mytische Set Gegenstände)</v>
      </c>
      <c r="X441" s="3"/>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B441" s="43" t="str">
        <f>IF(AA441&lt;&gt;"",IF(AA441&lt;&gt;"LIBSETS_DROP_MECHANIC_MONSTER_NAME",VLOOKUP(AA441,'LibSets constants'!$I$4:$L$1003,3,FALSE),""),"")</f>
        <v/>
      </c>
      <c r="AC441" s="43" t="str">
        <f>IF(AA441&lt;&gt;"",IF(AA441&lt;&gt;"LIBSETS_DROP_MECHANIC_MONSTER_NAME",VLOOKUP(AA441,'LibSets constants'!$I$4:$L$1003,4,FALSE),""),"")</f>
        <v/>
      </c>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44"/>
      <c r="AG441" s="43" t="str">
        <f>IF(AF441&lt;&gt;"",IF(AF441&lt;&gt;"LIBSETS_DROP_MECHANIC_MONSTER_NAME",VLOOKUP(AF441,'LibSets constants'!$I$4:$L$1003,3,FALSE),""),"")</f>
        <v/>
      </c>
      <c r="AH441" s="43" t="str">
        <f>IF(AF441&lt;&gt;"",IF(AF441&lt;&gt;"LIBSETS_DROP_MECHANIC_MONSTER_NAME",VLOOKUP(AF441,'LibSets constants'!$I$4:$L$1003,4,FALSE),""),"")</f>
        <v/>
      </c>
      <c r="AI441" s="3" t="str">
        <f>IF(G441&lt;&gt;"LIBSETS_SETTYPE_BATTLEGROUND",IF(G441&lt;&gt;"LIBSETS_SETTYPE_SPECIAL",IF(AJ441&lt;&gt;"",VLOOKUP(AJ441,'ESO zone constants'!$D$3:$H$4953,5,FALSE),""),""),"")</f>
        <v/>
      </c>
      <c r="AK441" s="44"/>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P441" s="44"/>
      <c r="AQ441" s="43" t="str">
        <f>IF(AP441&lt;&gt;"",IF(AP441&lt;&gt;"LIBSETS_DROP_MECHANIC_MONSTER_NAME",VLOOKUP(AP441,'LibSets constants'!$I$4:$L$1003,3,FALSE),""),"")</f>
        <v/>
      </c>
      <c r="AR441" s="43" t="str">
        <f>IF(AP441&lt;&gt;"",IF(AP441&lt;&gt;"LIBSETS_DROP_MECHANIC_MONSTER_NAME",VLOOKUP(AP441,'LibSets constants'!$I$4:$L$1003,4,FALSE),""),"")</f>
        <v/>
      </c>
      <c r="AS441" s="3" t="str">
        <f>IF(G441&lt;&gt;"LIBSETS_SETTYPE_BATTLEGROUND",IF(G441&lt;&gt;"LIBSETS_SETTYPE_SPECIAL",IF(AT441&lt;&gt;"",VLOOKUP(AT441,'ESO zone constants'!$D$3:$H$4953,5,FALSE),""),""),"")</f>
        <v/>
      </c>
      <c r="AU441" s="44"/>
      <c r="AV441" s="43" t="str">
        <f>IF(AU441&lt;&gt;"",IF(AU441&lt;&gt;"LIBSETS_DROP_MECHANIC_MONSTER_NAME",VLOOKUP(AU441,'LibSets constants'!$I$4:$L$1003,3,FALSE),""),"")</f>
        <v/>
      </c>
      <c r="AW441" s="43" t="str">
        <f>IF(AU441&lt;&gt;"",IF(AU441&lt;&gt;"LIBSETS_DROP_MECHANIC_MONSTER_NAME",VLOOKUP(AU441,'LibSets constants'!$I$4:$L$1003,4,FALSE),""),"")</f>
        <v/>
      </c>
      <c r="AX441" s="87" t="s">
        <v>2678</v>
      </c>
      <c r="AY441" s="21" t="str">
        <f t="shared" si="37"/>
        <v>[501] = {wayshrines={-1,-1,-1,}, dlcId=DLC_GREYMOOR</v>
      </c>
      <c r="AZ441" s="21" t="str">
        <f t="shared" si="38"/>
        <v>, veteran=false</v>
      </c>
      <c r="BA441" s="21" t="str">
        <f t="shared" si="39"/>
        <v>, setType=LIBSETS_SETTYPE_MYTHIC</v>
      </c>
      <c r="BB441" s="21" t="str">
        <f t="shared" si="40"/>
        <v>, dropMechanic={LIBSETS_DROP_MECHANIC_ANTIQUITIES}},</v>
      </c>
      <c r="BC441" s="21" t="str">
        <f t="shared" si="41"/>
        <v xml:space="preserve"> --Thrassian Stranglers / Thrassische Würger   [Antiquities]</v>
      </c>
    </row>
    <row r="442" spans="1:55" x14ac:dyDescent="0.25">
      <c r="A442" s="5">
        <v>502</v>
      </c>
      <c r="B442" t="s">
        <v>1764</v>
      </c>
      <c r="C442" t="s">
        <v>1764</v>
      </c>
      <c r="D442" s="3">
        <f t="shared" si="36"/>
        <v>502</v>
      </c>
      <c r="E442" t="s">
        <v>1805</v>
      </c>
      <c r="F442" s="30" t="s">
        <v>1469</v>
      </c>
      <c r="G442" s="8"/>
      <c r="N442">
        <v>0</v>
      </c>
      <c r="O442" s="66" t="s">
        <v>1699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WayshrineInfo'!$K$3:$N$9999,4,FALSE),""))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7" t="s">
        <v>2678</v>
      </c>
      <c r="AY442" s="21" t="str">
        <f t="shared" si="37"/>
        <v/>
      </c>
      <c r="AZ442" s="21" t="str">
        <f t="shared" si="38"/>
        <v/>
      </c>
      <c r="BA442" s="21" t="str">
        <f t="shared" si="39"/>
        <v/>
      </c>
      <c r="BB442" s="21" t="str">
        <f t="shared" si="40"/>
        <v/>
      </c>
      <c r="BC442" s="21" t="str">
        <f t="shared" si="41"/>
        <v/>
      </c>
    </row>
    <row r="443" spans="1:55" x14ac:dyDescent="0.25">
      <c r="A443" s="5">
        <v>503</v>
      </c>
      <c r="B443" t="s">
        <v>1765</v>
      </c>
      <c r="C443" t="s">
        <v>1766</v>
      </c>
      <c r="D443" s="3">
        <f t="shared" si="36"/>
        <v>503</v>
      </c>
      <c r="G443" s="8" t="s">
        <v>1692</v>
      </c>
      <c r="I443" t="s">
        <v>91</v>
      </c>
      <c r="J443" t="s">
        <v>91</v>
      </c>
      <c r="K443">
        <v>-1</v>
      </c>
      <c r="L443">
        <v>-1</v>
      </c>
      <c r="M443">
        <v>-1</v>
      </c>
      <c r="O443" s="66" t="s">
        <v>1809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1689</v>
      </c>
      <c r="V443" s="3" t="str">
        <f>IF(U443&lt;&gt;"",IF(U443&lt;&gt;"LIBSETS_DROP_MECHANIC_MONSTER_NAME",VLOOKUP(U443,'LibSets constants'!$I$4:$L$1003,3,FALSE),""),"")</f>
        <v>Antiquities (Mythic set items)</v>
      </c>
      <c r="W443" s="3" t="str">
        <f>IF(U443&lt;&gt;"",IF(U443&lt;&gt;"LIBSETS_DROP_MECHANIC_MONSTER_NAME",VLOOKUP(U443,'LibSets constants'!$I$4:$L$1003,4,FALSE),""),"")</f>
        <v>Antiquitäten (Mytische Set Gegenstände)</v>
      </c>
      <c r="X443" s="3"/>
      <c r="Y443" s="3" t="str">
        <f>IF(G443&lt;&gt;"LIBSETS_SETTYPE_BATTLEGROUND",IF(G443&lt;&gt;"LIBSETS_SETTYPE_SPECIAL",IF(X443&lt;&gt;"",X443,IF(Z443&lt;&gt;"",VLOOKUP(Z443,'ESO zone constants'!$D$3:$H$4953,5,FALSE),"")),""),"")</f>
        <v/>
      </c>
      <c r="Z443" t="str">
        <f>IF(AND(O443&lt;&gt;"",NOT(ISERROR(O443))),"",IF(AND(L443&lt;&gt;"",L443&gt;0,NOT(ISERROR(L443))),VLOOKUP(L443,'ESO dumped WayshrineInfo'!$K$3:$N$9999,4,FALSE),""))</f>
        <v/>
      </c>
      <c r="AB443" s="43" t="str">
        <f>IF(AA443&lt;&gt;"",IF(AA443&lt;&gt;"LIBSETS_DROP_MECHANIC_MONSTER_NAME",VLOOKUP(AA443,'LibSets constants'!$I$4:$L$1003,3,FALSE),""),"")</f>
        <v/>
      </c>
      <c r="AC443" s="43" t="str">
        <f>IF(AA443&lt;&gt;"",IF(AA443&lt;&gt;"LIBSETS_DROP_MECHANIC_MONSTER_NAME",VLOOKUP(AA443,'LibSets constants'!$I$4:$L$1003,4,FALSE),""),"")</f>
        <v/>
      </c>
      <c r="AD443" s="3" t="str">
        <f>IF(G443&lt;&gt;"LIBSETS_SETTYPE_BATTLEGROUND",IF(G443&lt;&gt;"LIBSETS_SETTYPE_SPECIAL",IF(AE443&lt;&gt;"",VLOOKUP(AE443,'ESO zone constants'!$D$3:$H$4953,5,FALSE),""),""),"")</f>
        <v/>
      </c>
      <c r="AE443" t="str">
        <f>IF(AND(O443&lt;&gt;"",NOT(ISERROR(O443))),"",IF(AND(M443&lt;&gt;"",M443&gt;0,NOT(ISERROR(M443))),VLOOKUP(M443,'ESO dumped WayshrineInfo'!$K$3:$N$9999,4,FALSE),""))</f>
        <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7" t="s">
        <v>2678</v>
      </c>
      <c r="AY443" s="21" t="str">
        <f t="shared" si="37"/>
        <v>[503] = {wayshrines={-1,-1,-1,}, dlcId=DLC_GREYMOOR</v>
      </c>
      <c r="AZ443" s="21" t="str">
        <f t="shared" si="38"/>
        <v>, veteran=false</v>
      </c>
      <c r="BA443" s="21" t="str">
        <f t="shared" si="39"/>
        <v>, setType=LIBSETS_SETTYPE_MYTHIC</v>
      </c>
      <c r="BB443" s="21" t="str">
        <f t="shared" si="40"/>
        <v>, dropMechanic={LIBSETS_DROP_MECHANIC_ANTIQUITIES}},</v>
      </c>
      <c r="BC443" s="21" t="str">
        <f t="shared" si="41"/>
        <v xml:space="preserve"> --Ring of the Wild Hunt / Ring der Wilden Jagd   [Antiquities]</v>
      </c>
    </row>
    <row r="444" spans="1:55" x14ac:dyDescent="0.25">
      <c r="A444" s="5">
        <v>504</v>
      </c>
      <c r="B444" t="s">
        <v>1767</v>
      </c>
      <c r="C444" t="s">
        <v>2670</v>
      </c>
      <c r="D444" s="3">
        <f t="shared" si="36"/>
        <v>504</v>
      </c>
      <c r="E444" t="s">
        <v>1806</v>
      </c>
      <c r="F444" s="30" t="s">
        <v>1469</v>
      </c>
      <c r="G444" s="8"/>
      <c r="N444">
        <v>0</v>
      </c>
      <c r="O444" s="66" t="s">
        <v>1699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7" t="s">
        <v>2678</v>
      </c>
      <c r="AY444" s="21" t="str">
        <f t="shared" si="37"/>
        <v/>
      </c>
      <c r="AZ444" s="21" t="str">
        <f t="shared" si="38"/>
        <v/>
      </c>
      <c r="BA444" s="21" t="str">
        <f t="shared" si="39"/>
        <v/>
      </c>
      <c r="BB444" s="21" t="str">
        <f t="shared" si="40"/>
        <v/>
      </c>
      <c r="BC444" s="21" t="str">
        <f t="shared" si="41"/>
        <v/>
      </c>
    </row>
    <row r="445" spans="1:55" x14ac:dyDescent="0.25">
      <c r="A445" s="5">
        <v>505</v>
      </c>
      <c r="B445" t="s">
        <v>1769</v>
      </c>
      <c r="C445" t="s">
        <v>1768</v>
      </c>
      <c r="D445" s="3">
        <f t="shared" si="36"/>
        <v>505</v>
      </c>
      <c r="G445" s="8" t="s">
        <v>1692</v>
      </c>
      <c r="I445" t="s">
        <v>91</v>
      </c>
      <c r="J445" t="s">
        <v>91</v>
      </c>
      <c r="K445">
        <v>-1</v>
      </c>
      <c r="L445">
        <v>-1</v>
      </c>
      <c r="M445">
        <v>-1</v>
      </c>
      <c r="O445" s="66" t="s">
        <v>1809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1619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3" t="s">
        <v>1689</v>
      </c>
      <c r="V445" s="3" t="str">
        <f>IF(U445&lt;&gt;"",IF(U445&lt;&gt;"LIBSETS_DROP_MECHANIC_MONSTER_NAME",VLOOKUP(U445,'LibSets constants'!$I$4:$L$1003,3,FALSE),""),"")</f>
        <v>Antiquities (Mythic set items)</v>
      </c>
      <c r="W445" s="3" t="str">
        <f>IF(U445&lt;&gt;"",IF(U445&lt;&gt;"LIBSETS_DROP_MECHANIC_MONSTER_NAME",VLOOKUP(U445,'LibSets constants'!$I$4:$L$1003,4,FALSE),""),"")</f>
        <v>Antiquitäten (Mytische Set Gegenstände)</v>
      </c>
      <c r="X445" s="3"/>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7" t="s">
        <v>2678</v>
      </c>
      <c r="AY445" s="21" t="str">
        <f t="shared" si="37"/>
        <v>[505] = {wayshrines={-1,-1,-1,}, dlcId=DLC_GREYMOOR</v>
      </c>
      <c r="AZ445" s="21" t="str">
        <f t="shared" si="38"/>
        <v>, veteran=false</v>
      </c>
      <c r="BA445" s="21" t="str">
        <f t="shared" si="39"/>
        <v>, setType=LIBSETS_SETTYPE_MYTHIC</v>
      </c>
      <c r="BB445" s="21" t="str">
        <f t="shared" si="40"/>
        <v>, dropMechanic={LIBSETS_DROP_MECHANIC_ANTIQUITIES}},</v>
      </c>
      <c r="BC445" s="21" t="str">
        <f t="shared" si="41"/>
        <v xml:space="preserve"> --Torc of Tonal Constancy / Torques der Klangkonstanz   [Antiquities]</v>
      </c>
    </row>
    <row r="446" spans="1:55" x14ac:dyDescent="0.25">
      <c r="A446" s="5">
        <v>506</v>
      </c>
      <c r="B446" t="s">
        <v>1770</v>
      </c>
      <c r="C446" t="s">
        <v>1771</v>
      </c>
      <c r="D446" s="3">
        <f t="shared" si="36"/>
        <v>506</v>
      </c>
      <c r="G446" s="8" t="s">
        <v>1479</v>
      </c>
      <c r="I446" t="s">
        <v>91</v>
      </c>
      <c r="J446" t="s">
        <v>91</v>
      </c>
      <c r="K446">
        <v>430</v>
      </c>
      <c r="L446">
        <v>430</v>
      </c>
      <c r="M446">
        <v>430</v>
      </c>
      <c r="N446">
        <v>3</v>
      </c>
      <c r="P446" s="3">
        <f>IF(AND(G446&lt;&gt;"LIBSETS_SETTYPE_BATTLEGROUND",G446&lt;&gt;"LIBSETS_SETTYPE_SPECIAL",G446&lt;&gt;"LIBSETS_SETTYPE_MYTHIC"), IF(Q446&lt;&gt;"",VLOOKUP(Q446,'ESO zone constants'!$D$3:$H$10001,5,FALSE),""),"")</f>
        <v>0</v>
      </c>
      <c r="Q446" t="str">
        <f>IF(AND(O446&lt;&gt;"",NOT(ISERROR(O446))),O446, IF(AND(K446&lt;&gt;"",K446&gt;0,NOT(ISERROR(K446))),VLOOKUP(K446,'ESO dumped WayshrineInfo'!$K$3:$N$9999,4,FALSE),""))</f>
        <v>Tamriel Map</v>
      </c>
      <c r="S446" s="19" t="str">
        <f>IF(AND(R446&lt;&gt;"",NOT(ISERROR(R446))),R446,IF(P446&lt;&gt;"",IF(NOT(ISERROR(VLOOKUP(P446,'ESO Dungeon constants'!$D$3:$H$9999,5,FALSE))),VLOOKUP(P446,'ESO Dungeon constants'!$D$3:$I$9999,6,FALSE),VLOOKUP(P446,'ESO zone constants'!$H$3:$K$9987,4,FALSE)),""))</f>
        <v>DLC_BASE_GAME</v>
      </c>
      <c r="T446" s="3" t="str">
        <f>IF(S446&lt;&gt;"",VLOOKUP(S446,'LibSets constants'!$B$4:$C$1003,2,FALSE),"")</f>
        <v>Included in base game</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0</v>
      </c>
      <c r="Z446" t="str">
        <f>IF(AND(O446&lt;&gt;"",NOT(ISERROR(O446))),"",IF(AND(L446&lt;&gt;"",L446&gt;0,NOT(ISERROR(L446))),VLOOKUP(L446,'ESO dumped WayshrineInfo'!$K$3:$N$9999,4,FALSE),""))</f>
        <v>Tamriel Map</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0</v>
      </c>
      <c r="AE446" t="str">
        <f>IF(AND(O446&lt;&gt;"",NOT(ISERROR(O446))),"",IF(AND(M446&lt;&gt;"",M446&gt;0,NOT(ISERROR(M446))),VLOOKUP(M446,'ESO dumped WayshrineInfo'!$K$3:$N$9999,4,FALSE),""))</f>
        <v>Tamriel Map</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7" t="s">
        <v>2678</v>
      </c>
      <c r="AY446" s="21" t="str">
        <f t="shared" si="37"/>
        <v>[506] = {wayshrines={430,430,430,}, traitsNeeded=3, dlcId=DLC_BASE_GAME</v>
      </c>
      <c r="AZ446" s="21" t="str">
        <f t="shared" si="38"/>
        <v>, zoneIds={0,0,0}, veteran=false</v>
      </c>
      <c r="BA446" s="21" t="str">
        <f t="shared" si="39"/>
        <v>, setType=LIBSETS_SETTYPE_CRAFTED</v>
      </c>
      <c r="BB446" s="21" t="str">
        <f t="shared" si="40"/>
        <v>},</v>
      </c>
      <c r="BC446" s="21" t="str">
        <f t="shared" si="41"/>
        <v xml:space="preserve"> --Spell Parasite / Magieparasit   [Tamriel Map, Tamriel Map, Tamriel Map]</v>
      </c>
    </row>
    <row r="447" spans="1:55" x14ac:dyDescent="0.25">
      <c r="A447" s="88">
        <v>509</v>
      </c>
      <c r="B447" s="89" t="s">
        <v>1772</v>
      </c>
      <c r="C447" t="s">
        <v>1772</v>
      </c>
      <c r="D447" s="3">
        <f t="shared" si="36"/>
        <v>509</v>
      </c>
      <c r="E447" s="59" t="s">
        <v>1803</v>
      </c>
      <c r="F447" s="30" t="s">
        <v>1469</v>
      </c>
      <c r="G447" s="8" t="s">
        <v>1487</v>
      </c>
      <c r="O447" s="66" t="s">
        <v>1699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1812</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7" t="s">
        <v>2678</v>
      </c>
      <c r="AY447" s="21" t="str">
        <f t="shared" si="37"/>
        <v/>
      </c>
      <c r="AZ447" s="21" t="str">
        <f t="shared" si="38"/>
        <v/>
      </c>
      <c r="BA447" s="21" t="str">
        <f t="shared" si="39"/>
        <v/>
      </c>
      <c r="BB447" s="21" t="str">
        <f t="shared" si="40"/>
        <v/>
      </c>
      <c r="BC447" s="21" t="str">
        <f t="shared" si="41"/>
        <v/>
      </c>
    </row>
    <row r="448" spans="1:55" x14ac:dyDescent="0.25">
      <c r="A448" s="88">
        <v>510</v>
      </c>
      <c r="B448" s="89" t="s">
        <v>1773</v>
      </c>
      <c r="C448" t="s">
        <v>1773</v>
      </c>
      <c r="D448" s="3">
        <f t="shared" si="36"/>
        <v>510</v>
      </c>
      <c r="E448" s="59" t="s">
        <v>1803</v>
      </c>
      <c r="F448" s="30" t="s">
        <v>1469</v>
      </c>
      <c r="G448" s="8" t="s">
        <v>1487</v>
      </c>
      <c r="O448" s="66" t="s">
        <v>1699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1812</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7" t="s">
        <v>2678</v>
      </c>
      <c r="AY448" s="21" t="str">
        <f t="shared" si="37"/>
        <v/>
      </c>
      <c r="AZ448" s="21" t="str">
        <f t="shared" si="38"/>
        <v/>
      </c>
      <c r="BA448" s="21" t="str">
        <f t="shared" si="39"/>
        <v/>
      </c>
      <c r="BB448" s="21" t="str">
        <f t="shared" si="40"/>
        <v/>
      </c>
      <c r="BC448" s="21" t="str">
        <f t="shared" si="41"/>
        <v/>
      </c>
    </row>
    <row r="449" spans="1:55" x14ac:dyDescent="0.25">
      <c r="A449" s="88">
        <v>511</v>
      </c>
      <c r="B449" s="89" t="s">
        <v>1774</v>
      </c>
      <c r="C449" t="s">
        <v>1774</v>
      </c>
      <c r="D449" s="3">
        <f t="shared" si="36"/>
        <v>511</v>
      </c>
      <c r="E449" s="59" t="s">
        <v>1803</v>
      </c>
      <c r="F449" s="30" t="s">
        <v>1469</v>
      </c>
      <c r="G449" s="8" t="s">
        <v>1487</v>
      </c>
      <c r="O449" s="66" t="s">
        <v>1699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1812</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7" t="s">
        <v>2678</v>
      </c>
      <c r="AY449" s="21" t="str">
        <f t="shared" si="37"/>
        <v/>
      </c>
      <c r="AZ449" s="21" t="str">
        <f t="shared" si="38"/>
        <v/>
      </c>
      <c r="BA449" s="21" t="str">
        <f t="shared" si="39"/>
        <v/>
      </c>
      <c r="BB449" s="21" t="str">
        <f t="shared" si="40"/>
        <v/>
      </c>
      <c r="BC449" s="21" t="str">
        <f t="shared" si="41"/>
        <v/>
      </c>
    </row>
    <row r="450" spans="1:55" x14ac:dyDescent="0.25">
      <c r="A450" s="88">
        <v>512</v>
      </c>
      <c r="B450" s="89" t="s">
        <v>1775</v>
      </c>
      <c r="C450" t="s">
        <v>1775</v>
      </c>
      <c r="D450" s="3">
        <f t="shared" si="36"/>
        <v>512</v>
      </c>
      <c r="E450" s="59" t="s">
        <v>1803</v>
      </c>
      <c r="F450" s="30" t="s">
        <v>1469</v>
      </c>
      <c r="G450" s="8" t="s">
        <v>1487</v>
      </c>
      <c r="O450" s="66" t="s">
        <v>1699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1812</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7" t="s">
        <v>2678</v>
      </c>
      <c r="AY450" s="21" t="str">
        <f t="shared" si="37"/>
        <v/>
      </c>
      <c r="AZ450" s="21" t="str">
        <f t="shared" si="38"/>
        <v/>
      </c>
      <c r="BA450" s="21" t="str">
        <f t="shared" si="39"/>
        <v/>
      </c>
      <c r="BB450" s="21" t="str">
        <f t="shared" si="40"/>
        <v/>
      </c>
      <c r="BC450" s="21" t="str">
        <f t="shared" si="41"/>
        <v/>
      </c>
    </row>
    <row r="451" spans="1:55" x14ac:dyDescent="0.25">
      <c r="A451" s="5">
        <v>513</v>
      </c>
      <c r="B451" t="s">
        <v>2170</v>
      </c>
      <c r="C451" t="s">
        <v>2790</v>
      </c>
      <c r="D451" s="3">
        <f t="shared" ref="D451:D514" si="42">A451</f>
        <v>513</v>
      </c>
      <c r="G451" s="3" t="s">
        <v>1482</v>
      </c>
      <c r="I451" t="s">
        <v>91</v>
      </c>
      <c r="J451" t="s">
        <v>91</v>
      </c>
      <c r="K451">
        <v>436</v>
      </c>
      <c r="L451">
        <v>436</v>
      </c>
      <c r="M451">
        <v>436</v>
      </c>
      <c r="N451">
        <v>0</v>
      </c>
      <c r="O451" s="66" t="s">
        <v>1816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7" t="s">
        <v>2678</v>
      </c>
      <c r="AY451" s="21" t="str">
        <f t="shared" si="37"/>
        <v>[513] = {wayshrines={436,436,436,}, dlcId=DLC_STONETHORN</v>
      </c>
      <c r="AZ451" s="21" t="str">
        <f t="shared" si="38"/>
        <v>, zoneIds={1201}, veteran=false</v>
      </c>
      <c r="BA451" s="21" t="str">
        <f t="shared" si="39"/>
        <v>, setType=LIBSETS_SETTYPE_DUNGEON</v>
      </c>
      <c r="BB451" s="21" t="str">
        <f t="shared" si="40"/>
        <v>},</v>
      </c>
      <c r="BC451" s="21" t="str">
        <f t="shared" si="41"/>
        <v xml:space="preserve"> --Talfyg\'s Treachery / Talfygs Verrat   [Castle Thorn]</v>
      </c>
    </row>
    <row r="452" spans="1:55" x14ac:dyDescent="0.25">
      <c r="A452" s="5">
        <v>514</v>
      </c>
      <c r="B452" t="s">
        <v>2171</v>
      </c>
      <c r="C452" t="s">
        <v>1817</v>
      </c>
      <c r="D452" s="3">
        <f t="shared" si="42"/>
        <v>514</v>
      </c>
      <c r="G452" s="3" t="s">
        <v>1482</v>
      </c>
      <c r="I452" t="s">
        <v>91</v>
      </c>
      <c r="J452" t="s">
        <v>91</v>
      </c>
      <c r="K452">
        <v>436</v>
      </c>
      <c r="L452">
        <v>436</v>
      </c>
      <c r="M452">
        <v>436</v>
      </c>
      <c r="N452">
        <v>0</v>
      </c>
      <c r="O452" s="66" t="s">
        <v>1816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7" t="s">
        <v>2678</v>
      </c>
      <c r="AY452" s="21" t="str">
        <f t="shared" ref="AY452:AY515" si="43">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 t="shared" ref="AZ452:AZ515" si="44">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 t="shared" ref="BA452:BA515" si="45">IF(F452&lt;&gt;"Not in the game (anymore)",IF(A452&lt;&gt;"",", setType="&amp;G452,"")&amp;IF(J452="true",", multiTrialSet=true",""),"")</f>
        <v>, setType=LIBSETS_SETTYPE_DUNGEON</v>
      </c>
      <c r="BB452" s="21" t="str">
        <f t="shared" ref="BB452:BB515" si="46">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 t="shared" ref="BC452:BC515" si="47">IF(F452&lt;&gt;"Not in the game (anymore)",IF(C452&lt;&gt;"",CONCATENATE(" --",C452," / ",B452,"   [",IF(Q452&lt;&gt;"",Q452,""),IF(Z452&lt;&gt;"",", "&amp;Z452,""),IF(AE452&lt;&gt;"",", "&amp;AE452,""),IF(AJ452&lt;&gt;"",", "&amp;AJ452,""),IF(AO452&lt;&gt;"",", "&amp;AO452,""),IF(AT452&lt;&gt;"",", "&amp;AT452,""),"]")),"")</f>
        <v xml:space="preserve"> --Unleashed Terror / Entfesselter Schrecken   [Castle Thorn]</v>
      </c>
    </row>
    <row r="453" spans="1:55" x14ac:dyDescent="0.25">
      <c r="A453" s="5">
        <v>515</v>
      </c>
      <c r="B453" t="s">
        <v>2172</v>
      </c>
      <c r="C453" t="s">
        <v>1818</v>
      </c>
      <c r="D453" s="3">
        <f t="shared" si="42"/>
        <v>515</v>
      </c>
      <c r="G453" s="3" t="s">
        <v>1482</v>
      </c>
      <c r="I453" t="s">
        <v>91</v>
      </c>
      <c r="J453" t="s">
        <v>91</v>
      </c>
      <c r="K453">
        <v>436</v>
      </c>
      <c r="L453">
        <v>436</v>
      </c>
      <c r="M453">
        <v>436</v>
      </c>
      <c r="N453">
        <v>0</v>
      </c>
      <c r="O453" s="66" t="s">
        <v>1816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7" t="s">
        <v>2678</v>
      </c>
      <c r="AY453" s="21" t="str">
        <f t="shared" si="43"/>
        <v>[515] = {wayshrines={436,436,436,}, dlcId=DLC_STONETHORN</v>
      </c>
      <c r="AZ453" s="21" t="str">
        <f t="shared" si="44"/>
        <v>, zoneIds={1201}, veteran=false</v>
      </c>
      <c r="BA453" s="21" t="str">
        <f t="shared" si="45"/>
        <v>, setType=LIBSETS_SETTYPE_DUNGEON</v>
      </c>
      <c r="BB453" s="21" t="str">
        <f t="shared" si="46"/>
        <v>},</v>
      </c>
      <c r="BC453" s="21" t="str">
        <f t="shared" si="47"/>
        <v xml:space="preserve"> --Crimson Twilight / Scharlachrotes Zwielicht   [Castle Thorn]</v>
      </c>
    </row>
    <row r="454" spans="1:55" x14ac:dyDescent="0.25">
      <c r="A454" s="5">
        <v>516</v>
      </c>
      <c r="B454" t="s">
        <v>2173</v>
      </c>
      <c r="C454" t="s">
        <v>1820</v>
      </c>
      <c r="D454" s="3">
        <f t="shared" si="42"/>
        <v>516</v>
      </c>
      <c r="G454" s="3" t="s">
        <v>1482</v>
      </c>
      <c r="I454" t="s">
        <v>91</v>
      </c>
      <c r="J454" t="s">
        <v>91</v>
      </c>
      <c r="K454">
        <v>435</v>
      </c>
      <c r="L454">
        <v>435</v>
      </c>
      <c r="M454">
        <v>435</v>
      </c>
      <c r="N454">
        <v>0</v>
      </c>
      <c r="O454" s="66" t="s">
        <v>1821</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7" t="s">
        <v>2678</v>
      </c>
      <c r="AY454" s="21" t="str">
        <f t="shared" si="43"/>
        <v>[516] = {wayshrines={435,435,435,}, dlcId=DLC_STONETHORN</v>
      </c>
      <c r="AZ454" s="21" t="str">
        <f t="shared" si="44"/>
        <v>, zoneIds={1197}, veteran=false</v>
      </c>
      <c r="BA454" s="21" t="str">
        <f t="shared" si="45"/>
        <v>, setType=LIBSETS_SETTYPE_DUNGEON</v>
      </c>
      <c r="BB454" s="21" t="str">
        <f t="shared" si="46"/>
        <v>},</v>
      </c>
      <c r="BC454" s="21" t="str">
        <f t="shared" si="47"/>
        <v xml:space="preserve"> --Elemental Catalyst / Elementarer Katalysator   [Stone Garden]</v>
      </c>
    </row>
    <row r="455" spans="1:55" x14ac:dyDescent="0.25">
      <c r="A455" s="5">
        <v>517</v>
      </c>
      <c r="B455" t="s">
        <v>2174</v>
      </c>
      <c r="C455" t="s">
        <v>2789</v>
      </c>
      <c r="D455" s="3">
        <f t="shared" si="42"/>
        <v>517</v>
      </c>
      <c r="G455" s="3" t="s">
        <v>1482</v>
      </c>
      <c r="I455" t="s">
        <v>91</v>
      </c>
      <c r="J455" t="s">
        <v>91</v>
      </c>
      <c r="K455">
        <v>435</v>
      </c>
      <c r="L455">
        <v>435</v>
      </c>
      <c r="M455">
        <v>435</v>
      </c>
      <c r="N455">
        <v>0</v>
      </c>
      <c r="O455" s="66" t="s">
        <v>1821</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WayshrineInfo'!$K$3:$N$9999,4,FALSE),""))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WayshrineInfo'!$K$3:$N$9999,4,FALSE),""))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7" t="s">
        <v>2678</v>
      </c>
      <c r="AY455" s="21" t="str">
        <f t="shared" si="43"/>
        <v>[517] = {wayshrines={435,435,435,}, dlcId=DLC_STONETHORN</v>
      </c>
      <c r="AZ455" s="21" t="str">
        <f t="shared" si="44"/>
        <v>, zoneIds={1197}, veteran=false</v>
      </c>
      <c r="BA455" s="21" t="str">
        <f t="shared" si="45"/>
        <v>, setType=LIBSETS_SETTYPE_DUNGEON</v>
      </c>
      <c r="BB455" s="21" t="str">
        <f t="shared" si="46"/>
        <v>},</v>
      </c>
      <c r="BC455" s="21" t="str">
        <f t="shared" si="47"/>
        <v xml:space="preserve"> --Kraglen\'s Howl / Kraglens Heulen   [Stone Garden]</v>
      </c>
    </row>
    <row r="456" spans="1:55" x14ac:dyDescent="0.25">
      <c r="A456" s="5">
        <v>518</v>
      </c>
      <c r="B456" t="s">
        <v>2175</v>
      </c>
      <c r="C456" t="s">
        <v>2788</v>
      </c>
      <c r="D456" s="3">
        <f t="shared" si="42"/>
        <v>518</v>
      </c>
      <c r="G456" s="3" t="s">
        <v>1482</v>
      </c>
      <c r="I456" t="s">
        <v>91</v>
      </c>
      <c r="J456" t="s">
        <v>91</v>
      </c>
      <c r="K456">
        <v>435</v>
      </c>
      <c r="L456">
        <v>435</v>
      </c>
      <c r="M456">
        <v>435</v>
      </c>
      <c r="N456">
        <v>0</v>
      </c>
      <c r="O456" s="66" t="s">
        <v>1821</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7" t="s">
        <v>2678</v>
      </c>
      <c r="AY456" s="21" t="str">
        <f t="shared" si="43"/>
        <v>[518] = {wayshrines={435,435,435,}, dlcId=DLC_STONETHORN</v>
      </c>
      <c r="AZ456" s="21" t="str">
        <f t="shared" si="44"/>
        <v>, zoneIds={1197}, veteran=false</v>
      </c>
      <c r="BA456" s="21" t="str">
        <f t="shared" si="45"/>
        <v>, setType=LIBSETS_SETTYPE_DUNGEON</v>
      </c>
      <c r="BB456" s="21" t="str">
        <f t="shared" si="46"/>
        <v>},</v>
      </c>
      <c r="BC456" s="21" t="str">
        <f t="shared" si="47"/>
        <v xml:space="preserve"> --Arkasis\'s Genius / Arkasis' Genie   [Stone Garden]</v>
      </c>
    </row>
    <row r="457" spans="1:55" x14ac:dyDescent="0.25">
      <c r="A457" s="5">
        <v>519</v>
      </c>
      <c r="B457" t="s">
        <v>1776</v>
      </c>
      <c r="C457" t="s">
        <v>1777</v>
      </c>
      <c r="D457" s="3">
        <f t="shared" si="42"/>
        <v>519</v>
      </c>
      <c r="G457" s="8" t="s">
        <v>1692</v>
      </c>
      <c r="I457" t="s">
        <v>91</v>
      </c>
      <c r="J457" t="s">
        <v>91</v>
      </c>
      <c r="K457">
        <v>-1</v>
      </c>
      <c r="L457">
        <v>-1</v>
      </c>
      <c r="M457">
        <v>-1</v>
      </c>
      <c r="O457" s="66" t="s">
        <v>1809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1619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3" t="s">
        <v>1689</v>
      </c>
      <c r="V457" s="3" t="str">
        <f>IF(U457&lt;&gt;"",IF(U457&lt;&gt;"LIBSETS_DROP_MECHANIC_MONSTER_NAME",VLOOKUP(U457,'LibSets constants'!$I$4:$L$1003,3,FALSE),""),"")</f>
        <v>Antiquities (Mythic set items)</v>
      </c>
      <c r="W457" s="3" t="str">
        <f>IF(U457&lt;&gt;"",IF(U457&lt;&gt;"LIBSETS_DROP_MECHANIC_MONSTER_NAME",VLOOKUP(U457,'LibSets constants'!$I$4:$L$1003,4,FALSE),""),"")</f>
        <v>Antiquitäten (Mytische Set Gegenstände)</v>
      </c>
      <c r="X457" s="3"/>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7" t="s">
        <v>2678</v>
      </c>
      <c r="AY457" s="21" t="str">
        <f t="shared" si="43"/>
        <v>[519] = {wayshrines={-1,-1,-1,}, dlcId=DLC_GREYMOOR</v>
      </c>
      <c r="AZ457" s="21" t="str">
        <f t="shared" si="44"/>
        <v>, veteran=false</v>
      </c>
      <c r="BA457" s="21" t="str">
        <f t="shared" si="45"/>
        <v>, setType=LIBSETS_SETTYPE_MYTHIC</v>
      </c>
      <c r="BB457" s="21" t="str">
        <f t="shared" si="46"/>
        <v>, dropMechanic={LIBSETS_DROP_MECHANIC_ANTIQUITIES}},</v>
      </c>
      <c r="BC457" s="21" t="str">
        <f t="shared" si="47"/>
        <v xml:space="preserve"> --Snow Treaders / Schneetreter   [Antiquities]</v>
      </c>
    </row>
    <row r="458" spans="1:55" x14ac:dyDescent="0.25">
      <c r="A458" s="5">
        <v>520</v>
      </c>
      <c r="B458" t="s">
        <v>1778</v>
      </c>
      <c r="C458" t="s">
        <v>2671</v>
      </c>
      <c r="D458" s="3">
        <f t="shared" si="42"/>
        <v>520</v>
      </c>
      <c r="G458" s="8" t="s">
        <v>1692</v>
      </c>
      <c r="I458" t="s">
        <v>91</v>
      </c>
      <c r="J458" t="s">
        <v>91</v>
      </c>
      <c r="K458">
        <v>-1</v>
      </c>
      <c r="L458">
        <v>-1</v>
      </c>
      <c r="M458">
        <v>-1</v>
      </c>
      <c r="O458" s="66" t="s">
        <v>1809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1619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3" t="s">
        <v>1689</v>
      </c>
      <c r="V458" s="3" t="str">
        <f>IF(U458&lt;&gt;"",IF(U458&lt;&gt;"LIBSETS_DROP_MECHANIC_MONSTER_NAME",VLOOKUP(U458,'LibSets constants'!$I$4:$L$1003,3,FALSE),""),"")</f>
        <v>Antiquities (Mythic set items)</v>
      </c>
      <c r="W458" s="3" t="str">
        <f>IF(U458&lt;&gt;"",IF(U458&lt;&gt;"LIBSETS_DROP_MECHANIC_MONSTER_NAME",VLOOKUP(U458,'LibSets constants'!$I$4:$L$1003,4,FALSE),""),"")</f>
        <v>Antiquitäten (Mytische Set Gegenstände)</v>
      </c>
      <c r="X458" s="3"/>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7" t="s">
        <v>2678</v>
      </c>
      <c r="AY458" s="21" t="str">
        <f t="shared" si="43"/>
        <v>[520] = {wayshrines={-1,-1,-1,}, dlcId=DLC_GREYMOOR</v>
      </c>
      <c r="AZ458" s="21" t="str">
        <f t="shared" si="44"/>
        <v>, veteran=false</v>
      </c>
      <c r="BA458" s="21" t="str">
        <f t="shared" si="45"/>
        <v>, setType=LIBSETS_SETTYPE_MYTHIC</v>
      </c>
      <c r="BB458" s="21" t="str">
        <f t="shared" si="46"/>
        <v>, dropMechanic={LIBSETS_DROP_MECHANIC_ANTIQUITIES}},</v>
      </c>
      <c r="BC458" s="21" t="str">
        <f t="shared" si="47"/>
        <v xml:space="preserve"> --Malacath\'s Band of Brutality / Malacaths Band der Brutalität   [Antiquities]</v>
      </c>
    </row>
    <row r="459" spans="1:55" x14ac:dyDescent="0.25">
      <c r="A459" s="5">
        <v>521</v>
      </c>
      <c r="B459" t="s">
        <v>1779</v>
      </c>
      <c r="C459" t="s">
        <v>2672</v>
      </c>
      <c r="D459" s="3">
        <f t="shared" si="42"/>
        <v>521</v>
      </c>
      <c r="E459" s="42"/>
      <c r="G459" s="8" t="s">
        <v>1692</v>
      </c>
      <c r="I459" t="s">
        <v>91</v>
      </c>
      <c r="J459" t="s">
        <v>91</v>
      </c>
      <c r="K459">
        <v>-1</v>
      </c>
      <c r="L459">
        <v>-1</v>
      </c>
      <c r="M459">
        <v>-1</v>
      </c>
      <c r="O459" s="66" t="s">
        <v>1809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3" t="s">
        <v>1689</v>
      </c>
      <c r="V459" s="3" t="str">
        <f>IF(U459&lt;&gt;"",IF(U459&lt;&gt;"LIBSETS_DROP_MECHANIC_MONSTER_NAME",VLOOKUP(U459,'LibSets constants'!$I$4:$L$1003,3,FALSE),""),"")</f>
        <v>Antiquities (Mythic set items)</v>
      </c>
      <c r="W459" s="3" t="str">
        <f>IF(U459&lt;&gt;"",IF(U459&lt;&gt;"LIBSETS_DROP_MECHANIC_MONSTER_NAME",VLOOKUP(U459,'LibSets constants'!$I$4:$L$1003,4,FALSE),""),"")</f>
        <v>Antiquitäten (Mytische Set Gegenstände)</v>
      </c>
      <c r="X459" s="3"/>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7" t="s">
        <v>2678</v>
      </c>
      <c r="AY459" s="21" t="str">
        <f t="shared" si="43"/>
        <v>[521] = {wayshrines={-1,-1,-1,}, dlcId=DLC_GREYMOOR</v>
      </c>
      <c r="AZ459" s="21" t="str">
        <f t="shared" si="44"/>
        <v>, veteran=false</v>
      </c>
      <c r="BA459" s="21" t="str">
        <f t="shared" si="45"/>
        <v>, setType=LIBSETS_SETTYPE_MYTHIC</v>
      </c>
      <c r="BB459" s="21" t="str">
        <f t="shared" si="46"/>
        <v>, dropMechanic={LIBSETS_DROP_MECHANIC_ANTIQUITIES}},</v>
      </c>
      <c r="BC459" s="21" t="str">
        <f t="shared" si="47"/>
        <v xml:space="preserve"> --Bloodlord\'s Embrace / Umarmung des Blutfürsten   [Antiquities]</v>
      </c>
    </row>
    <row r="460" spans="1:55" x14ac:dyDescent="0.25">
      <c r="A460" s="5">
        <v>522</v>
      </c>
      <c r="B460" t="s">
        <v>1780</v>
      </c>
      <c r="C460" t="s">
        <v>1781</v>
      </c>
      <c r="D460" s="3">
        <f t="shared" si="42"/>
        <v>522</v>
      </c>
      <c r="E460" s="42"/>
      <c r="G460" s="8" t="s">
        <v>1477</v>
      </c>
      <c r="I460" t="s">
        <v>92</v>
      </c>
      <c r="J460" t="s">
        <v>91</v>
      </c>
      <c r="K460">
        <v>249</v>
      </c>
      <c r="L460">
        <v>249</v>
      </c>
      <c r="M460">
        <v>249</v>
      </c>
      <c r="N460">
        <v>0</v>
      </c>
      <c r="O460" s="66" t="s">
        <v>451</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7" t="s">
        <v>2678</v>
      </c>
      <c r="AY460" s="21" t="str">
        <f t="shared" si="43"/>
        <v>[522] = {wayshrines={249,249,249,}, dlcId=DLC_ORSINIUM</v>
      </c>
      <c r="AZ460" s="21" t="str">
        <f t="shared" si="44"/>
        <v>, zoneIds={677}, veteran=true</v>
      </c>
      <c r="BA460" s="21" t="str">
        <f t="shared" si="45"/>
        <v>, setType=LIBSETS_SETTYPE_ARENA</v>
      </c>
      <c r="BB460" s="21" t="str">
        <f t="shared" si="46"/>
        <v>, dropMechanic={LIBSETS_DROP_MECHANIC_ARENA_STAGE_CHEST}},</v>
      </c>
      <c r="BC460" s="21" t="str">
        <f t="shared" si="47"/>
        <v xml:space="preserve"> --Perfected Merciless Charge / Perfektionierter gnadenloser Ansturm   [Maelstrom Arena]</v>
      </c>
    </row>
    <row r="461" spans="1:55" x14ac:dyDescent="0.25">
      <c r="A461" s="5">
        <v>523</v>
      </c>
      <c r="B461" t="s">
        <v>1782</v>
      </c>
      <c r="C461" t="s">
        <v>1783</v>
      </c>
      <c r="D461" s="3">
        <f t="shared" si="42"/>
        <v>523</v>
      </c>
      <c r="E461" s="42"/>
      <c r="G461" s="8" t="s">
        <v>1477</v>
      </c>
      <c r="I461" t="s">
        <v>92</v>
      </c>
      <c r="J461" t="s">
        <v>91</v>
      </c>
      <c r="K461">
        <v>249</v>
      </c>
      <c r="L461">
        <v>249</v>
      </c>
      <c r="M461">
        <v>249</v>
      </c>
      <c r="N461">
        <v>0</v>
      </c>
      <c r="O461" s="66" t="s">
        <v>451</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7" t="s">
        <v>2678</v>
      </c>
      <c r="AY461" s="21" t="str">
        <f t="shared" si="43"/>
        <v>[523] = {wayshrines={249,249,249,}, dlcId=DLC_ORSINIUM</v>
      </c>
      <c r="AZ461" s="21" t="str">
        <f t="shared" si="44"/>
        <v>, zoneIds={677}, veteran=true</v>
      </c>
      <c r="BA461" s="21" t="str">
        <f t="shared" si="45"/>
        <v>, setType=LIBSETS_SETTYPE_ARENA</v>
      </c>
      <c r="BB461" s="21" t="str">
        <f t="shared" si="46"/>
        <v>, dropMechanic={LIBSETS_DROP_MECHANIC_ARENA_STAGE_CHEST}},</v>
      </c>
      <c r="BC461" s="21" t="str">
        <f t="shared" si="47"/>
        <v xml:space="preserve"> --Perfected Rampaging Slash / Perfektionierter tobender Schnitt   [Maelstrom Arena]</v>
      </c>
    </row>
    <row r="462" spans="1:55" x14ac:dyDescent="0.25">
      <c r="A462" s="5">
        <v>524</v>
      </c>
      <c r="B462" t="s">
        <v>1785</v>
      </c>
      <c r="C462" t="s">
        <v>1784</v>
      </c>
      <c r="D462" s="3">
        <f t="shared" si="42"/>
        <v>524</v>
      </c>
      <c r="E462" s="42"/>
      <c r="G462" s="8" t="s">
        <v>1477</v>
      </c>
      <c r="I462" t="s">
        <v>92</v>
      </c>
      <c r="J462" t="s">
        <v>91</v>
      </c>
      <c r="K462">
        <v>249</v>
      </c>
      <c r="L462">
        <v>249</v>
      </c>
      <c r="M462">
        <v>249</v>
      </c>
      <c r="N462">
        <v>0</v>
      </c>
      <c r="O462" s="66" t="s">
        <v>451</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7" t="s">
        <v>2678</v>
      </c>
      <c r="AY462" s="21" t="str">
        <f t="shared" si="43"/>
        <v>[524] = {wayshrines={249,249,249,}, dlcId=DLC_ORSINIUM</v>
      </c>
      <c r="AZ462" s="21" t="str">
        <f t="shared" si="44"/>
        <v>, zoneIds={677}, veteran=true</v>
      </c>
      <c r="BA462" s="21" t="str">
        <f t="shared" si="45"/>
        <v>, setType=LIBSETS_SETTYPE_ARENA</v>
      </c>
      <c r="BB462" s="21" t="str">
        <f t="shared" si="46"/>
        <v>, dropMechanic={LIBSETS_DROP_MECHANIC_ARENA_STAGE_CHEST}},</v>
      </c>
      <c r="BC462" s="21" t="str">
        <f t="shared" si="47"/>
        <v xml:space="preserve"> --Perfected Cruel Flurry / Perfektionierter grausamer Schlaghagel   [Maelstrom Arena]</v>
      </c>
    </row>
    <row r="463" spans="1:55" x14ac:dyDescent="0.25">
      <c r="A463" s="5">
        <v>525</v>
      </c>
      <c r="B463" t="s">
        <v>1787</v>
      </c>
      <c r="C463" t="s">
        <v>1786</v>
      </c>
      <c r="D463" s="3">
        <f t="shared" si="42"/>
        <v>525</v>
      </c>
      <c r="E463" s="42"/>
      <c r="G463" s="8" t="s">
        <v>1477</v>
      </c>
      <c r="I463" t="s">
        <v>92</v>
      </c>
      <c r="J463" t="s">
        <v>91</v>
      </c>
      <c r="K463">
        <v>249</v>
      </c>
      <c r="L463">
        <v>249</v>
      </c>
      <c r="M463">
        <v>249</v>
      </c>
      <c r="N463">
        <v>0</v>
      </c>
      <c r="O463" s="66" t="s">
        <v>451</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7" t="s">
        <v>2678</v>
      </c>
      <c r="AY463" s="21" t="str">
        <f t="shared" si="43"/>
        <v>[525] = {wayshrines={249,249,249,}, dlcId=DLC_ORSINIUM</v>
      </c>
      <c r="AZ463" s="21" t="str">
        <f t="shared" si="44"/>
        <v>, zoneIds={677}, veteran=true</v>
      </c>
      <c r="BA463" s="21" t="str">
        <f t="shared" si="45"/>
        <v>, setType=LIBSETS_SETTYPE_ARENA</v>
      </c>
      <c r="BB463" s="21" t="str">
        <f t="shared" si="46"/>
        <v>, dropMechanic={LIBSETS_DROP_MECHANIC_ARENA_STAGE_CHEST}},</v>
      </c>
      <c r="BC463" s="21" t="str">
        <f t="shared" si="47"/>
        <v xml:space="preserve"> --Perfected Thunderous Volley / Perfektionierte donnernde Salve   [Maelstrom Arena]</v>
      </c>
    </row>
    <row r="464" spans="1:55" x14ac:dyDescent="0.25">
      <c r="A464" s="5">
        <v>526</v>
      </c>
      <c r="B464" t="s">
        <v>1789</v>
      </c>
      <c r="C464" t="s">
        <v>1788</v>
      </c>
      <c r="D464" s="3">
        <f t="shared" si="42"/>
        <v>526</v>
      </c>
      <c r="E464" s="42"/>
      <c r="G464" s="8" t="s">
        <v>1477</v>
      </c>
      <c r="I464" t="s">
        <v>92</v>
      </c>
      <c r="J464" t="s">
        <v>91</v>
      </c>
      <c r="K464">
        <v>249</v>
      </c>
      <c r="L464">
        <v>249</v>
      </c>
      <c r="M464">
        <v>249</v>
      </c>
      <c r="N464">
        <v>0</v>
      </c>
      <c r="O464" s="66" t="s">
        <v>451</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7" t="s">
        <v>2679</v>
      </c>
      <c r="AY464" s="21" t="str">
        <f t="shared" si="43"/>
        <v>[526] = {wayshrines={249,249,249,}, dlcId=DLC_ORSINIUM</v>
      </c>
      <c r="AZ464" s="21" t="str">
        <f t="shared" si="44"/>
        <v>, zoneIds={677}, veteran=true</v>
      </c>
      <c r="BA464" s="21" t="str">
        <f t="shared" si="45"/>
        <v>, setType=LIBSETS_SETTYPE_ARENA</v>
      </c>
      <c r="BB464" s="21" t="str">
        <f t="shared" si="46"/>
        <v>, isProcSetAllowedInPvP=1, dropMechanic={LIBSETS_DROP_MECHANIC_ARENA_STAGE_CHEST}},</v>
      </c>
      <c r="BC464" s="21" t="str">
        <f t="shared" si="47"/>
        <v xml:space="preserve"> --Perfected Crushing Wall / Perfektionierte zermalmende Mauer   [Maelstrom Arena]</v>
      </c>
    </row>
    <row r="465" spans="1:55" x14ac:dyDescent="0.25">
      <c r="A465" s="5">
        <v>527</v>
      </c>
      <c r="B465" t="s">
        <v>1790</v>
      </c>
      <c r="C465" t="s">
        <v>1791</v>
      </c>
      <c r="D465" s="3">
        <f t="shared" si="42"/>
        <v>527</v>
      </c>
      <c r="E465" s="42"/>
      <c r="G465" s="8" t="s">
        <v>1477</v>
      </c>
      <c r="I465" t="s">
        <v>92</v>
      </c>
      <c r="J465" t="s">
        <v>91</v>
      </c>
      <c r="K465">
        <v>249</v>
      </c>
      <c r="L465">
        <v>249</v>
      </c>
      <c r="M465">
        <v>249</v>
      </c>
      <c r="N465">
        <v>0</v>
      </c>
      <c r="O465" s="66" t="s">
        <v>451</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7" t="s">
        <v>2678</v>
      </c>
      <c r="AY465" s="21" t="str">
        <f t="shared" si="43"/>
        <v>[527] = {wayshrines={249,249,249,}, dlcId=DLC_ORSINIUM</v>
      </c>
      <c r="AZ465" s="21" t="str">
        <f t="shared" si="44"/>
        <v>, zoneIds={677}, veteran=true</v>
      </c>
      <c r="BA465" s="21" t="str">
        <f t="shared" si="45"/>
        <v>, setType=LIBSETS_SETTYPE_ARENA</v>
      </c>
      <c r="BB465" s="21" t="str">
        <f t="shared" si="46"/>
        <v>, dropMechanic={LIBSETS_DROP_MECHANIC_ARENA_STAGE_CHEST}},</v>
      </c>
      <c r="BC465" s="21" t="str">
        <f t="shared" si="47"/>
        <v xml:space="preserve"> --Perfected Precise Regeneration / Perfektionierte präzise Regeneration   [Maelstrom Arena]</v>
      </c>
    </row>
    <row r="466" spans="1:55" x14ac:dyDescent="0.25">
      <c r="A466" s="5">
        <v>528</v>
      </c>
      <c r="B466" t="s">
        <v>1793</v>
      </c>
      <c r="C466" t="s">
        <v>1792</v>
      </c>
      <c r="D466" s="3">
        <f t="shared" si="42"/>
        <v>528</v>
      </c>
      <c r="E466" s="42"/>
      <c r="G466" s="8" t="s">
        <v>1477</v>
      </c>
      <c r="I466" t="s">
        <v>92</v>
      </c>
      <c r="J466" t="s">
        <v>91</v>
      </c>
      <c r="K466">
        <v>270</v>
      </c>
      <c r="L466">
        <v>270</v>
      </c>
      <c r="M466">
        <v>270</v>
      </c>
      <c r="N466">
        <v>0</v>
      </c>
      <c r="O466" s="66" t="s">
        <v>441</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7" t="s">
        <v>2678</v>
      </c>
      <c r="AY466" s="21" t="str">
        <f t="shared" si="43"/>
        <v>[528] = {wayshrines={270,270,270,}, dlcId=DLC_BASE_GAME</v>
      </c>
      <c r="AZ466" s="21" t="str">
        <f t="shared" si="44"/>
        <v>, zoneIds={635}, veteran=true</v>
      </c>
      <c r="BA466" s="21" t="str">
        <f t="shared" si="45"/>
        <v>, setType=LIBSETS_SETTYPE_ARENA</v>
      </c>
      <c r="BB466" s="21" t="str">
        <f t="shared" si="46"/>
        <v>, dropMechanic={LIBSETS_DROP_MECHANIC_ARENA_STAGE_CHEST}},</v>
      </c>
      <c r="BC466" s="21" t="str">
        <f t="shared" si="47"/>
        <v xml:space="preserve"> --Perfected Titanic Cleave / Perfektioniertes titanisches Trennen   [Dragonstar Arena]</v>
      </c>
    </row>
    <row r="467" spans="1:55" x14ac:dyDescent="0.25">
      <c r="A467" s="5">
        <v>529</v>
      </c>
      <c r="B467" t="s">
        <v>1795</v>
      </c>
      <c r="C467" t="s">
        <v>1794</v>
      </c>
      <c r="D467" s="3">
        <f t="shared" si="42"/>
        <v>529</v>
      </c>
      <c r="E467" s="42"/>
      <c r="G467" s="8" t="s">
        <v>1477</v>
      </c>
      <c r="I467" t="s">
        <v>92</v>
      </c>
      <c r="J467" t="s">
        <v>91</v>
      </c>
      <c r="K467">
        <v>270</v>
      </c>
      <c r="L467">
        <v>270</v>
      </c>
      <c r="M467">
        <v>270</v>
      </c>
      <c r="N467">
        <v>0</v>
      </c>
      <c r="O467" s="66" t="s">
        <v>441</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7" t="s">
        <v>2678</v>
      </c>
      <c r="AY467" s="21" t="str">
        <f t="shared" si="43"/>
        <v>[529] = {wayshrines={270,270,270,}, dlcId=DLC_BASE_GAME</v>
      </c>
      <c r="AZ467" s="21" t="str">
        <f t="shared" si="44"/>
        <v>, zoneIds={635}, veteran=true</v>
      </c>
      <c r="BA467" s="21" t="str">
        <f t="shared" si="45"/>
        <v>, setType=LIBSETS_SETTYPE_ARENA</v>
      </c>
      <c r="BB467" s="21" t="str">
        <f t="shared" si="46"/>
        <v>, dropMechanic={LIBSETS_DROP_MECHANIC_ARENA_STAGE_CHEST}},</v>
      </c>
      <c r="BC467" s="21" t="str">
        <f t="shared" si="47"/>
        <v xml:space="preserve"> --Perfected Puncturing Remedy / Perfektionierte durchschlagende Genesung   [Dragonstar Arena]</v>
      </c>
    </row>
    <row r="468" spans="1:55" x14ac:dyDescent="0.25">
      <c r="A468" s="5">
        <v>530</v>
      </c>
      <c r="B468" t="s">
        <v>1796</v>
      </c>
      <c r="C468" t="s">
        <v>1797</v>
      </c>
      <c r="D468" s="3">
        <f t="shared" si="42"/>
        <v>530</v>
      </c>
      <c r="E468" s="42"/>
      <c r="G468" s="8" t="s">
        <v>1477</v>
      </c>
      <c r="I468" t="s">
        <v>92</v>
      </c>
      <c r="J468" t="s">
        <v>91</v>
      </c>
      <c r="K468">
        <v>270</v>
      </c>
      <c r="L468">
        <v>270</v>
      </c>
      <c r="M468">
        <v>270</v>
      </c>
      <c r="N468">
        <v>0</v>
      </c>
      <c r="O468" s="66" t="s">
        <v>441</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7" t="s">
        <v>2678</v>
      </c>
      <c r="AY468" s="21" t="str">
        <f t="shared" si="43"/>
        <v>[530] = {wayshrines={270,270,270,}, dlcId=DLC_BASE_GAME</v>
      </c>
      <c r="AZ468" s="21" t="str">
        <f t="shared" si="44"/>
        <v>, zoneIds={635}, veteran=true</v>
      </c>
      <c r="BA468" s="21" t="str">
        <f t="shared" si="45"/>
        <v>, setType=LIBSETS_SETTYPE_ARENA</v>
      </c>
      <c r="BB468" s="21" t="str">
        <f t="shared" si="46"/>
        <v>, dropMechanic={LIBSETS_DROP_MECHANIC_ARENA_STAGE_CHEST}},</v>
      </c>
      <c r="BC468" s="21" t="str">
        <f t="shared" si="47"/>
        <v xml:space="preserve"> --Perfected Stinging Slashes / Perfektionierte stechende Schnitte   [Dragonstar Arena]</v>
      </c>
    </row>
    <row r="469" spans="1:55" x14ac:dyDescent="0.25">
      <c r="A469" s="5">
        <v>531</v>
      </c>
      <c r="B469" t="s">
        <v>1799</v>
      </c>
      <c r="C469" t="s">
        <v>1798</v>
      </c>
      <c r="D469" s="3">
        <f t="shared" si="42"/>
        <v>531</v>
      </c>
      <c r="E469" s="42"/>
      <c r="G469" s="8" t="s">
        <v>1477</v>
      </c>
      <c r="I469" t="s">
        <v>92</v>
      </c>
      <c r="J469" t="s">
        <v>91</v>
      </c>
      <c r="K469">
        <v>270</v>
      </c>
      <c r="L469">
        <v>270</v>
      </c>
      <c r="M469">
        <v>270</v>
      </c>
      <c r="N469">
        <v>0</v>
      </c>
      <c r="O469" s="66" t="s">
        <v>441</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7">
        <v>0</v>
      </c>
      <c r="AY469" s="21" t="str">
        <f t="shared" si="43"/>
        <v>[531] = {wayshrines={270,270,270,}, dlcId=DLC_BASE_GAME</v>
      </c>
      <c r="AZ469" s="21" t="str">
        <f t="shared" si="44"/>
        <v>, zoneIds={635}, veteran=true</v>
      </c>
      <c r="BA469" s="21" t="str">
        <f t="shared" si="45"/>
        <v>, setType=LIBSETS_SETTYPE_ARENA</v>
      </c>
      <c r="BB469" s="21" t="str">
        <f t="shared" si="46"/>
        <v>, isProcSetAllowedInPvP=0, dropMechanic={LIBSETS_DROP_MECHANIC_ARENA_STAGE_CHEST}},</v>
      </c>
      <c r="BC469" s="21" t="str">
        <f t="shared" si="47"/>
        <v xml:space="preserve"> --Perfected Caustic Arrow / Perfektionierter beißender Pfeil   [Dragonstar Arena]</v>
      </c>
    </row>
    <row r="470" spans="1:55" x14ac:dyDescent="0.25">
      <c r="A470" s="5">
        <v>532</v>
      </c>
      <c r="B470" t="s">
        <v>1800</v>
      </c>
      <c r="C470" t="s">
        <v>1801</v>
      </c>
      <c r="D470" s="3">
        <f t="shared" si="42"/>
        <v>532</v>
      </c>
      <c r="E470" s="42"/>
      <c r="G470" s="8" t="s">
        <v>1477</v>
      </c>
      <c r="I470" t="s">
        <v>92</v>
      </c>
      <c r="J470" t="s">
        <v>91</v>
      </c>
      <c r="K470">
        <v>270</v>
      </c>
      <c r="L470">
        <v>270</v>
      </c>
      <c r="M470">
        <v>270</v>
      </c>
      <c r="N470">
        <v>0</v>
      </c>
      <c r="O470" s="66" t="s">
        <v>441</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7" t="s">
        <v>2678</v>
      </c>
      <c r="AY470" s="21" t="str">
        <f t="shared" si="43"/>
        <v>[532] = {wayshrines={270,270,270,}, dlcId=DLC_BASE_GAME</v>
      </c>
      <c r="AZ470" s="21" t="str">
        <f t="shared" si="44"/>
        <v>, zoneIds={635}, veteran=true</v>
      </c>
      <c r="BA470" s="21" t="str">
        <f t="shared" si="45"/>
        <v>, setType=LIBSETS_SETTYPE_ARENA</v>
      </c>
      <c r="BB470" s="21" t="str">
        <f t="shared" si="46"/>
        <v>, dropMechanic={LIBSETS_DROP_MECHANIC_ARENA_STAGE_CHEST}},</v>
      </c>
      <c r="BC470" s="21" t="str">
        <f t="shared" si="47"/>
        <v xml:space="preserve"> --Perfected Destructive Impact / Perfektionierter zerstörerischer Einschlag   [Dragonstar Arena]</v>
      </c>
    </row>
    <row r="471" spans="1:55" x14ac:dyDescent="0.25">
      <c r="A471" s="5">
        <v>533</v>
      </c>
      <c r="B471" t="s">
        <v>1811</v>
      </c>
      <c r="C471" t="s">
        <v>1810</v>
      </c>
      <c r="D471" s="3">
        <f t="shared" si="42"/>
        <v>533</v>
      </c>
      <c r="E471" s="42"/>
      <c r="G471" s="8" t="s">
        <v>1477</v>
      </c>
      <c r="I471" t="s">
        <v>92</v>
      </c>
      <c r="J471" t="s">
        <v>91</v>
      </c>
      <c r="K471">
        <v>270</v>
      </c>
      <c r="L471">
        <v>270</v>
      </c>
      <c r="M471">
        <v>270</v>
      </c>
      <c r="N471">
        <v>0</v>
      </c>
      <c r="O471" s="66" t="s">
        <v>441</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87" t="s">
        <v>2678</v>
      </c>
      <c r="AY471" s="21" t="str">
        <f t="shared" si="43"/>
        <v>[533] = {wayshrines={270,270,270,}, dlcId=DLC_BASE_GAME</v>
      </c>
      <c r="AZ471" s="21" t="str">
        <f t="shared" si="44"/>
        <v>, zoneIds={635}, veteran=true</v>
      </c>
      <c r="BA471" s="21" t="str">
        <f t="shared" si="45"/>
        <v>, setType=LIBSETS_SETTYPE_ARENA</v>
      </c>
      <c r="BB471" s="21" t="str">
        <f t="shared" si="46"/>
        <v>, dropMechanic={LIBSETS_DROP_MECHANIC_ARENA_STAGE_CHEST}},</v>
      </c>
      <c r="BC471" s="21" t="str">
        <f t="shared" si="47"/>
        <v xml:space="preserve"> --Perfected Grand Rejuvenation / Pefektionierte Große Verjüngung   [Dragonstar Arena]</v>
      </c>
    </row>
    <row r="472" spans="1:55" x14ac:dyDescent="0.25">
      <c r="A472" s="5">
        <v>534</v>
      </c>
      <c r="B472" t="s">
        <v>2176</v>
      </c>
      <c r="C472" t="s">
        <v>1822</v>
      </c>
      <c r="D472" s="3">
        <f t="shared" si="42"/>
        <v>534</v>
      </c>
      <c r="G472" s="3" t="s">
        <v>1484</v>
      </c>
      <c r="H472" s="100">
        <v>3</v>
      </c>
      <c r="I472" t="s">
        <v>1471</v>
      </c>
      <c r="J472" t="s">
        <v>91</v>
      </c>
      <c r="K472">
        <v>435</v>
      </c>
      <c r="L472">
        <v>435</v>
      </c>
      <c r="M472">
        <v>435</v>
      </c>
      <c r="N472">
        <v>0</v>
      </c>
      <c r="O472" s="66" t="s">
        <v>1821</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2178</v>
      </c>
      <c r="W472" s="3" t="s">
        <v>2179</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7" t="s">
        <v>2678</v>
      </c>
      <c r="AY472" s="21" t="str">
        <f t="shared" si="43"/>
        <v>[534] = {wayshrines={435,435,435,}, dlcId=DLC_STONETHORN</v>
      </c>
      <c r="AZ472" s="21" t="str">
        <f t="shared" si="44"/>
        <v>, zoneIds={1197}, veteran={[EQUIP_TYPE_HEAD]=true, [EQUIP_TYPE_SHOULDERS]=false}</v>
      </c>
      <c r="BA472" s="21" t="str">
        <f t="shared" si="45"/>
        <v>, setType=LIBSETS_SETTYPE_MONSTER</v>
      </c>
      <c r="BB472" s="21" t="str">
        <f t="shared" si="46"/>
        <v>, dropMechanic={LIBSETS_DROP_MECHANIC_MONSTER_NAME}, dropMechanicNames={['en']='Arkasis the Mad Alchemist', ['de']='Arkasis der verrückte Alchemist'}},</v>
      </c>
      <c r="BC472" s="21" t="str">
        <f t="shared" si="47"/>
        <v xml:space="preserve"> --Stone Husk / Steinhülle   [Stone Garden]</v>
      </c>
    </row>
    <row r="473" spans="1:55" x14ac:dyDescent="0.25">
      <c r="A473" s="5">
        <v>535</v>
      </c>
      <c r="B473" t="s">
        <v>2177</v>
      </c>
      <c r="C473" t="s">
        <v>1819</v>
      </c>
      <c r="D473" s="3">
        <f t="shared" si="42"/>
        <v>535</v>
      </c>
      <c r="G473" s="3" t="s">
        <v>1484</v>
      </c>
      <c r="H473" s="100">
        <v>3</v>
      </c>
      <c r="I473" t="s">
        <v>1471</v>
      </c>
      <c r="J473" t="s">
        <v>91</v>
      </c>
      <c r="K473">
        <v>436</v>
      </c>
      <c r="L473">
        <v>436</v>
      </c>
      <c r="M473">
        <v>436</v>
      </c>
      <c r="N473">
        <v>0</v>
      </c>
      <c r="O473" s="66" t="s">
        <v>1816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1819</v>
      </c>
      <c r="W473" s="3" t="s">
        <v>2177</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7" t="s">
        <v>2678</v>
      </c>
      <c r="AY473" s="21" t="str">
        <f t="shared" si="43"/>
        <v>[535] = {wayshrines={436,436,436,}, dlcId=DLC_STONETHORN</v>
      </c>
      <c r="AZ473" s="21" t="str">
        <f t="shared" si="44"/>
        <v>, zoneIds={1201}, veteran={[EQUIP_TYPE_HEAD]=true, [EQUIP_TYPE_SHOULDERS]=false}</v>
      </c>
      <c r="BA473" s="21" t="str">
        <f t="shared" si="45"/>
        <v>, setType=LIBSETS_SETTYPE_MONSTER</v>
      </c>
      <c r="BB473" s="21" t="str">
        <f t="shared" si="46"/>
        <v>, dropMechanic={LIBSETS_DROP_MECHANIC_MONSTER_NAME}, dropMechanicNames={['en']='Lady Thorn', ['de']='Fürstin Dorn'}},</v>
      </c>
      <c r="BC473" s="21" t="str">
        <f t="shared" si="47"/>
        <v xml:space="preserve"> --Lady Thorn / Fürstin Dorn   [Castle Thorn]</v>
      </c>
    </row>
    <row r="474" spans="1:55" x14ac:dyDescent="0.25">
      <c r="A474" s="5">
        <v>536</v>
      </c>
      <c r="B474" t="s">
        <v>2248</v>
      </c>
      <c r="C474" t="s">
        <v>2247</v>
      </c>
      <c r="D474" s="3">
        <f t="shared" si="42"/>
        <v>536</v>
      </c>
      <c r="G474" s="3" t="s">
        <v>1485</v>
      </c>
      <c r="I474" t="s">
        <v>91</v>
      </c>
      <c r="J474" t="s">
        <v>91</v>
      </c>
      <c r="K474">
        <v>441</v>
      </c>
      <c r="L474">
        <v>441</v>
      </c>
      <c r="M474">
        <v>441</v>
      </c>
      <c r="N474">
        <v>0</v>
      </c>
      <c r="O474" s="66" t="s">
        <v>2228</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WayshrineInfo'!$K$3:$N$9999,4,FALSE),""))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WayshrineInfo'!$K$3:$N$9999,4,FALSE),""))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7" t="s">
        <v>2678</v>
      </c>
      <c r="AY474" s="21" t="str">
        <f t="shared" si="43"/>
        <v>[536] = {wayshrines={441,441,441,}, dlcId=DLC_MARKARTH</v>
      </c>
      <c r="AZ474" s="21" t="str">
        <f t="shared" si="44"/>
        <v>, zoneIds={1207}, veteran=false</v>
      </c>
      <c r="BA474" s="21" t="str">
        <f t="shared" si="45"/>
        <v>, setType=LIBSETS_SETTYPE_OVERLAND</v>
      </c>
      <c r="BB474" s="21" t="str">
        <f t="shared" si="46"/>
        <v>, dropMechanic={LIBSETS_DROP_MECHANIC_OVERLAND_BOSS_DELVE,LIBSETS_DROP_MECHANIC_OVERLAND_BOSS_DELVE,LIBSETS_DROP_MECHANIC_OVERLAND_BOSS_PUBLIC_DUNGEON,LIBSETS_DROP_MECHANIC_OVERLAND_CHEST}},</v>
      </c>
      <c r="BC474" s="21" t="str">
        <f t="shared" si="47"/>
        <v xml:space="preserve"> --Radiant Bastion / Strahlende Bastion   [The Reach]</v>
      </c>
    </row>
    <row r="475" spans="1:55" x14ac:dyDescent="0.25">
      <c r="A475" s="5">
        <v>537</v>
      </c>
      <c r="B475" t="s">
        <v>2249</v>
      </c>
      <c r="C475" t="s">
        <v>2271</v>
      </c>
      <c r="D475" s="3">
        <f t="shared" si="42"/>
        <v>537</v>
      </c>
      <c r="G475" s="3" t="s">
        <v>1485</v>
      </c>
      <c r="I475" t="s">
        <v>91</v>
      </c>
      <c r="J475" t="s">
        <v>91</v>
      </c>
      <c r="K475">
        <v>441</v>
      </c>
      <c r="L475">
        <v>441</v>
      </c>
      <c r="M475">
        <v>441</v>
      </c>
      <c r="N475">
        <v>0</v>
      </c>
      <c r="O475" s="66" t="s">
        <v>2228</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WayshrineInfo'!$K$3:$N$9999,4,FALSE),""))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WayshrineInfo'!$K$3:$N$9999,4,FALSE),""))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44"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7" t="s">
        <v>2678</v>
      </c>
      <c r="AY475" s="21" t="str">
        <f t="shared" si="43"/>
        <v>[537] = {wayshrines={441,441,441,}, dlcId=DLC_MARKARTH</v>
      </c>
      <c r="AZ475" s="21" t="str">
        <f t="shared" si="44"/>
        <v>, zoneIds={1207}, veteran=false</v>
      </c>
      <c r="BA475" s="21" t="str">
        <f t="shared" si="45"/>
        <v>, setType=LIBSETS_SETTYPE_OVERLAND</v>
      </c>
      <c r="BB475" s="21" t="str">
        <f t="shared" si="46"/>
        <v>, dropMechanic={LIBSETS_DROP_MECHANIC_OVERLAND_BOSS_DELVE,LIBSETS_DROP_MECHANIC_OVERLAND_BOSS_DELVE,LIBSETS_DROP_MECHANIC_OVERLAND_BOSS_PUBLIC_DUNGEON,LIBSETS_DROP_MECHANIC_OVERLAND_CHEST}},</v>
      </c>
      <c r="BC475" s="21" t="str">
        <f t="shared" si="47"/>
        <v xml:space="preserve"> --Voidcaller / Leerenrufer   [The Reach]</v>
      </c>
    </row>
    <row r="476" spans="1:55" x14ac:dyDescent="0.25">
      <c r="A476" s="5">
        <v>538</v>
      </c>
      <c r="B476" t="s">
        <v>2250</v>
      </c>
      <c r="C476" t="s">
        <v>2673</v>
      </c>
      <c r="D476" s="3">
        <f t="shared" si="42"/>
        <v>538</v>
      </c>
      <c r="G476" s="3" t="s">
        <v>1485</v>
      </c>
      <c r="I476" t="s">
        <v>91</v>
      </c>
      <c r="J476" t="s">
        <v>91</v>
      </c>
      <c r="K476">
        <v>441</v>
      </c>
      <c r="L476">
        <v>441</v>
      </c>
      <c r="M476">
        <v>441</v>
      </c>
      <c r="N476">
        <v>0</v>
      </c>
      <c r="O476" s="66" t="s">
        <v>2228</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WayshrineInfo'!$K$3:$N$9999,4,FALSE),""))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WayshrineInfo'!$K$3:$N$9999,4,FALSE),""))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44"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7" t="s">
        <v>2679</v>
      </c>
      <c r="AY476" s="21" t="str">
        <f t="shared" si="43"/>
        <v>[538] = {wayshrines={441,441,441,}, dlcId=DLC_MARKARTH</v>
      </c>
      <c r="AZ476" s="21" t="str">
        <f t="shared" si="44"/>
        <v>, zoneIds={1207}, veteran=false</v>
      </c>
      <c r="BA476" s="21" t="str">
        <f t="shared" si="45"/>
        <v>, setType=LIBSETS_SETTYPE_OVERLAND</v>
      </c>
      <c r="BB476" s="21" t="str">
        <f t="shared" si="46"/>
        <v>, isProcSetAllowedInPvP=1, dropMechanic={LIBSETS_DROP_MECHANIC_OVERLAND_BOSS_DELVE,LIBSETS_DROP_MECHANIC_OVERLAND_BOSS_DELVE,LIBSETS_DROP_MECHANIC_OVERLAND_BOSS_PUBLIC_DUNGEON,LIBSETS_DROP_MECHANIC_OVERLAND_CHEST}},</v>
      </c>
      <c r="BC476" s="21" t="str">
        <f t="shared" si="47"/>
        <v xml:space="preserve"> --Witch-Knight\'s Defiance / Trotz des Hexenritters   [The Reach]</v>
      </c>
    </row>
    <row r="477" spans="1:55" x14ac:dyDescent="0.25">
      <c r="A477" s="5">
        <v>539</v>
      </c>
      <c r="B477" t="s">
        <v>2251</v>
      </c>
      <c r="C477" t="s">
        <v>2674</v>
      </c>
      <c r="D477" s="3">
        <f t="shared" si="42"/>
        <v>539</v>
      </c>
      <c r="G477" s="3" t="s">
        <v>1479</v>
      </c>
      <c r="I477" t="s">
        <v>91</v>
      </c>
      <c r="J477" t="s">
        <v>91</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WayshrineInfo'!$K$3:$N$9999,4,FALSE),""))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WayshrineInfo'!$K$3:$N$9999,4,FALSE),""))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7" t="s">
        <v>2679</v>
      </c>
      <c r="AY477" s="21" t="str">
        <f t="shared" si="43"/>
        <v>[539] = {wayshrines={447,447,447,}, traitsNeeded=3, dlcId=DLC_MARKARTH</v>
      </c>
      <c r="AZ477" s="21" t="str">
        <f t="shared" si="44"/>
        <v>, zoneIds={1207,1207,1207}, veteran=false</v>
      </c>
      <c r="BA477" s="21" t="str">
        <f t="shared" si="45"/>
        <v>, setType=LIBSETS_SETTYPE_CRAFTED</v>
      </c>
      <c r="BB477" s="21" t="str">
        <f t="shared" si="46"/>
        <v>, isProcSetAllowedInPvP=1},</v>
      </c>
      <c r="BC477" s="21" t="str">
        <f t="shared" si="47"/>
        <v xml:space="preserve"> --Red Eagle\'s Fury / Zorn des Roten Adlers   [The Reach, The Reach, The Reach]</v>
      </c>
    </row>
    <row r="478" spans="1:55" x14ac:dyDescent="0.25">
      <c r="A478" s="5">
        <v>540</v>
      </c>
      <c r="B478" t="s">
        <v>2252</v>
      </c>
      <c r="C478" t="s">
        <v>2272</v>
      </c>
      <c r="D478" s="3">
        <f t="shared" si="42"/>
        <v>540</v>
      </c>
      <c r="G478" s="3" t="s">
        <v>1479</v>
      </c>
      <c r="I478" t="s">
        <v>91</v>
      </c>
      <c r="J478" t="s">
        <v>91</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WayshrineInfo'!$K$3:$N$9999,4,FALSE),""))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WayshrineInfo'!$K$3:$N$9999,4,FALSE),""))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7" t="s">
        <v>2678</v>
      </c>
      <c r="AY478" s="21" t="str">
        <f t="shared" si="43"/>
        <v>[540] = {wayshrines={442,442,442,}, traitsNeeded=6, dlcId=DLC_MARKARTH</v>
      </c>
      <c r="AZ478" s="21" t="str">
        <f t="shared" si="44"/>
        <v>, zoneIds={1207,1207,1207}, veteran=false</v>
      </c>
      <c r="BA478" s="21" t="str">
        <f t="shared" si="45"/>
        <v>, setType=LIBSETS_SETTYPE_CRAFTED</v>
      </c>
      <c r="BB478" s="21" t="str">
        <f t="shared" si="46"/>
        <v>},</v>
      </c>
      <c r="BC478" s="21" t="str">
        <f t="shared" si="47"/>
        <v xml:space="preserve"> --Legacy of Karth / Erbe des Karth   [The Reach, The Reach, The Reach]</v>
      </c>
    </row>
    <row r="479" spans="1:55" x14ac:dyDescent="0.25">
      <c r="A479" s="5">
        <v>541</v>
      </c>
      <c r="B479" t="s">
        <v>2253</v>
      </c>
      <c r="C479" t="s">
        <v>2273</v>
      </c>
      <c r="D479" s="3">
        <f t="shared" si="42"/>
        <v>541</v>
      </c>
      <c r="G479" s="3" t="s">
        <v>1479</v>
      </c>
      <c r="I479" t="s">
        <v>91</v>
      </c>
      <c r="J479" t="s">
        <v>91</v>
      </c>
      <c r="K479">
        <v>446</v>
      </c>
      <c r="L479">
        <v>446</v>
      </c>
      <c r="M479">
        <v>446</v>
      </c>
      <c r="N479">
        <v>9</v>
      </c>
      <c r="P479" s="3">
        <f>IF(AND(G479&lt;&gt;"LIBSETS_SETTYPE_BATTLEGROUND",G479&lt;&gt;"LIBSETS_SETTYPE_SPECIAL",G479&lt;&gt;"LIBSETS_SETTYPE_MYTHIC"), IF(Q479&lt;&gt;"",VLOOKUP(Q479,'ESO zone constants'!$D$3:$H$10001,5,FALSE),""),"")</f>
        <v>0</v>
      </c>
      <c r="Q479" t="str">
        <f>IF(AND(O479&lt;&gt;"",NOT(ISERROR(O479))),O479, IF(AND(K479&lt;&gt;"",K479&gt;0,NOT(ISERROR(K479))),VLOOKUP(K479,'ESO dumped WayshrineInfo'!$K$3:$N$9999,4,FALSE),""))</f>
        <v>Tamriel Map</v>
      </c>
      <c r="S479" s="19" t="str">
        <f>IF(AND(R479&lt;&gt;"",NOT(ISERROR(R479))),R479,IF(P479&lt;&gt;"",IF(NOT(ISERROR(VLOOKUP(P479,'ESO Dungeon constants'!$D$3:$H$9999,5,FALSE))),VLOOKUP(P479,'ESO Dungeon constants'!$D$3:$I$9999,6,FALSE),VLOOKUP(P479,'ESO zone constants'!$H$3:$K$9987,4,FALSE)),""))</f>
        <v>DLC_BASE_GAME</v>
      </c>
      <c r="T479" s="3" t="str">
        <f>IF(S479&lt;&gt;"",VLOOKUP(S479,'LibSets constants'!$B$4:$C$1003,2,FALSE),"")</f>
        <v>Included in base game</v>
      </c>
      <c r="V479" s="39"/>
      <c r="W479" s="39"/>
      <c r="X479" s="97"/>
      <c r="Y479" s="3">
        <f>IF(G479&lt;&gt;"LIBSETS_SETTYPE_BATTLEGROUND",IF(G479&lt;&gt;"LIBSETS_SETTYPE_SPECIAL",IF(X479&lt;&gt;"",X479,IF(Z479&lt;&gt;"",VLOOKUP(Z479,'ESO zone constants'!$D$3:$H$4953,5,FALSE),"")),""),"")</f>
        <v>0</v>
      </c>
      <c r="Z479" t="str">
        <f>IF(AND(O479&lt;&gt;"",NOT(ISERROR(O479))),"",IF(AND(L479&lt;&gt;"",L479&gt;0,NOT(ISERROR(L479))),VLOOKUP(L479,'ESO dumped WayshrineInfo'!$K$3:$N$9999,4,FALSE),""))</f>
        <v>Tamriel Map</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0</v>
      </c>
      <c r="AE479" t="str">
        <f>IF(AND(O479&lt;&gt;"",NOT(ISERROR(O479))),"",IF(AND(M479&lt;&gt;"",M479&gt;0,NOT(ISERROR(M479))),VLOOKUP(M479,'ESO dumped WayshrineInfo'!$K$3:$N$9999,4,FALSE),""))</f>
        <v>Tamriel Map</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7" t="s">
        <v>2679</v>
      </c>
      <c r="AY479" s="21" t="str">
        <f t="shared" si="43"/>
        <v>[541] = {wayshrines={446,446,446,}, traitsNeeded=9, dlcId=DLC_BASE_GAME</v>
      </c>
      <c r="AZ479" s="21" t="str">
        <f t="shared" si="44"/>
        <v>, zoneIds={0,0,0}, veteran=false</v>
      </c>
      <c r="BA479" s="21" t="str">
        <f t="shared" si="45"/>
        <v>, setType=LIBSETS_SETTYPE_CRAFTED</v>
      </c>
      <c r="BB479" s="21" t="str">
        <f t="shared" si="46"/>
        <v>, isProcSetAllowedInPvP=1},</v>
      </c>
      <c r="BC479" s="21" t="str">
        <f t="shared" si="47"/>
        <v xml:space="preserve"> --Aetherial Ascension / Ätherischer Aufstieg   [Tamriel Map, Tamriel Map, Tamriel Map]</v>
      </c>
    </row>
    <row r="480" spans="1:55" x14ac:dyDescent="0.25">
      <c r="A480" s="5">
        <v>542</v>
      </c>
      <c r="B480" t="s">
        <v>2254</v>
      </c>
      <c r="C480" t="s">
        <v>2274</v>
      </c>
      <c r="D480" s="3">
        <f t="shared" si="42"/>
        <v>542</v>
      </c>
      <c r="G480" s="3" t="s">
        <v>1485</v>
      </c>
      <c r="I480" t="s">
        <v>91</v>
      </c>
      <c r="J480" t="s">
        <v>91</v>
      </c>
      <c r="K480">
        <v>441</v>
      </c>
      <c r="L480">
        <v>441</v>
      </c>
      <c r="M480">
        <v>441</v>
      </c>
      <c r="N480">
        <v>0</v>
      </c>
      <c r="O480" s="66" t="s">
        <v>2228</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WayshrineInfo'!$K$3:$N$9999,4,FALSE),""))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44"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7" t="s">
        <v>2678</v>
      </c>
      <c r="AY480" s="21" t="str">
        <f t="shared" si="43"/>
        <v>[542] = {wayshrines={441,441,441,}, dlcId=DLC_MARKARTH</v>
      </c>
      <c r="AZ480" s="21" t="str">
        <f t="shared" si="44"/>
        <v>, zoneIds={1207}, veteran=false</v>
      </c>
      <c r="BA480" s="21" t="str">
        <f t="shared" si="45"/>
        <v>, setType=LIBSETS_SETTYPE_OVERLAND</v>
      </c>
      <c r="BB480" s="21" t="str">
        <f t="shared" si="46"/>
        <v>, dropMechanic={LIBSETS_DROP_MECHANIC_OVERLAND_BOSS_DELVE,LIBSETS_DROP_MECHANIC_OVERLAND_BOSS_DELVE,LIBSETS_DROP_MECHANIC_OVERLAND_BOSS_PUBLIC_DUNGEON,LIBSETS_DROP_MECHANIC_OVERLAND_CHEST}},</v>
      </c>
      <c r="BC480" s="21" t="str">
        <f t="shared" si="47"/>
        <v xml:space="preserve"> --Hex Siphon / Fluchsiphon   [The Reach]</v>
      </c>
    </row>
    <row r="481" spans="1:55" x14ac:dyDescent="0.25">
      <c r="A481" s="5">
        <v>543</v>
      </c>
      <c r="B481" t="s">
        <v>2255</v>
      </c>
      <c r="C481" t="s">
        <v>2275</v>
      </c>
      <c r="D481" s="3">
        <f t="shared" si="42"/>
        <v>543</v>
      </c>
      <c r="G481" s="3" t="s">
        <v>1485</v>
      </c>
      <c r="I481" t="s">
        <v>91</v>
      </c>
      <c r="J481" t="s">
        <v>91</v>
      </c>
      <c r="K481">
        <v>441</v>
      </c>
      <c r="L481">
        <v>441</v>
      </c>
      <c r="M481">
        <v>441</v>
      </c>
      <c r="N481">
        <v>0</v>
      </c>
      <c r="O481" s="66" t="s">
        <v>2228</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WayshrineInfo'!$K$3:$N$9999,4,FALSE),""))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44"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7" t="s">
        <v>2678</v>
      </c>
      <c r="AY481" s="21" t="str">
        <f t="shared" si="43"/>
        <v>[543] = {wayshrines={441,441,441,}, dlcId=DLC_MARKARTH</v>
      </c>
      <c r="AZ481" s="21" t="str">
        <f t="shared" si="44"/>
        <v>, zoneIds={1207}, veteran=false</v>
      </c>
      <c r="BA481" s="21" t="str">
        <f t="shared" si="45"/>
        <v>, setType=LIBSETS_SETTYPE_OVERLAND</v>
      </c>
      <c r="BB481" s="21" t="str">
        <f t="shared" si="46"/>
        <v>, dropMechanic={LIBSETS_DROP_MECHANIC_OVERLAND_BOSS_DELVE,LIBSETS_DROP_MECHANIC_OVERLAND_BOSS_DELVE,LIBSETS_DROP_MECHANIC_OVERLAND_BOSS_PUBLIC_DUNGEON,LIBSETS_DROP_MECHANIC_OVERLAND_CHEST}},</v>
      </c>
      <c r="BC481" s="21" t="str">
        <f t="shared" si="47"/>
        <v xml:space="preserve"> --Pestilent Host / Pestilenter Wirt   [The Reach]</v>
      </c>
    </row>
    <row r="482" spans="1:55" x14ac:dyDescent="0.25">
      <c r="A482" s="5">
        <v>544</v>
      </c>
      <c r="B482" t="s">
        <v>2256</v>
      </c>
      <c r="C482" t="s">
        <v>2276</v>
      </c>
      <c r="D482" s="3">
        <f t="shared" si="42"/>
        <v>544</v>
      </c>
      <c r="G482" s="3" t="s">
        <v>1485</v>
      </c>
      <c r="I482" t="s">
        <v>91</v>
      </c>
      <c r="J482" t="s">
        <v>91</v>
      </c>
      <c r="K482">
        <v>441</v>
      </c>
      <c r="L482">
        <v>441</v>
      </c>
      <c r="M482">
        <v>441</v>
      </c>
      <c r="N482">
        <v>0</v>
      </c>
      <c r="O482" s="66" t="s">
        <v>2228</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WayshrineInfo'!$K$3:$N$9999,4,FALSE),""))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WayshrineInfo'!$K$3:$N$9999,4,FALSE),""))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7" t="s">
        <v>2678</v>
      </c>
      <c r="AY482" s="21" t="str">
        <f t="shared" si="43"/>
        <v>[544] = {wayshrines={441,441,441,}, dlcId=DLC_MARKARTH</v>
      </c>
      <c r="AZ482" s="21" t="str">
        <f t="shared" si="44"/>
        <v>, zoneIds={1207}, veteran=false</v>
      </c>
      <c r="BA482" s="21" t="str">
        <f t="shared" si="45"/>
        <v>, setType=LIBSETS_SETTYPE_OVERLAND</v>
      </c>
      <c r="BB482" s="21" t="str">
        <f t="shared" si="46"/>
        <v>, dropMechanic={LIBSETS_DROP_MECHANIC_OVERLAND_BOSS_DELVE,LIBSETS_DROP_MECHANIC_OVERLAND_BOSS_DELVE,LIBSETS_DROP_MECHANIC_OVERLAND_BOSS_PUBLIC_DUNGEON,LIBSETS_DROP_MECHANIC_OVERLAND_CHEST}},</v>
      </c>
      <c r="BC482" s="21" t="str">
        <f t="shared" si="47"/>
        <v xml:space="preserve"> --Explosive Rebuke / Explosiver Tadel   [The Reach]</v>
      </c>
    </row>
    <row r="483" spans="1:55" x14ac:dyDescent="0.25">
      <c r="A483" s="5">
        <v>557</v>
      </c>
      <c r="B483" t="s">
        <v>2257</v>
      </c>
      <c r="C483" t="s">
        <v>2675</v>
      </c>
      <c r="D483" s="3">
        <f t="shared" si="42"/>
        <v>557</v>
      </c>
      <c r="E483" s="42"/>
      <c r="G483" s="8" t="s">
        <v>1477</v>
      </c>
      <c r="I483" t="s">
        <v>91</v>
      </c>
      <c r="J483" t="s">
        <v>91</v>
      </c>
      <c r="K483">
        <v>457</v>
      </c>
      <c r="L483">
        <v>457</v>
      </c>
      <c r="M483">
        <v>457</v>
      </c>
      <c r="N483">
        <v>0</v>
      </c>
      <c r="O483" s="66" t="s">
        <v>2227</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7" t="s">
        <v>2678</v>
      </c>
      <c r="AY483" s="21" t="str">
        <f t="shared" si="43"/>
        <v>[557] = {wayshrines={457,457,457,}, dlcId=DLC_MARKARTH</v>
      </c>
      <c r="AZ483" s="21" t="str">
        <f t="shared" si="44"/>
        <v>, zoneIds={1227}, veteran=false</v>
      </c>
      <c r="BA483" s="21" t="str">
        <f t="shared" si="45"/>
        <v>, setType=LIBSETS_SETTYPE_ARENA</v>
      </c>
      <c r="BB483" s="21" t="str">
        <f t="shared" si="46"/>
        <v>, dropMechanic={LIBSETS_DROP_MECHANIC_ARENA_STAGE_CHEST}},</v>
      </c>
      <c r="BC483" s="21" t="str">
        <f t="shared" si="47"/>
        <v xml:space="preserve"> --Executioner\'s Blade / Henkersklinge   [Vateshran Hollows]</v>
      </c>
    </row>
    <row r="484" spans="1:55" x14ac:dyDescent="0.25">
      <c r="A484" s="5">
        <v>558</v>
      </c>
      <c r="B484" t="s">
        <v>2258</v>
      </c>
      <c r="C484" t="s">
        <v>2277</v>
      </c>
      <c r="D484" s="3">
        <f t="shared" si="42"/>
        <v>558</v>
      </c>
      <c r="E484" s="42"/>
      <c r="G484" s="8" t="s">
        <v>1477</v>
      </c>
      <c r="I484" t="s">
        <v>91</v>
      </c>
      <c r="J484" t="s">
        <v>91</v>
      </c>
      <c r="K484">
        <v>457</v>
      </c>
      <c r="L484">
        <v>457</v>
      </c>
      <c r="M484">
        <v>457</v>
      </c>
      <c r="N484">
        <v>0</v>
      </c>
      <c r="O484" s="66" t="s">
        <v>2227</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WayshrineInfo'!$K$3:$N$9999,4,FALSE),""))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7" t="s">
        <v>2678</v>
      </c>
      <c r="AY484" s="21" t="str">
        <f t="shared" si="43"/>
        <v>[558] = {wayshrines={457,457,457,}, dlcId=DLC_MARKARTH</v>
      </c>
      <c r="AZ484" s="21" t="str">
        <f t="shared" si="44"/>
        <v>, zoneIds={1227}, veteran=false</v>
      </c>
      <c r="BA484" s="21" t="str">
        <f t="shared" si="45"/>
        <v>, setType=LIBSETS_SETTYPE_ARENA</v>
      </c>
      <c r="BB484" s="21" t="str">
        <f t="shared" si="46"/>
        <v>, dropMechanic={LIBSETS_DROP_MECHANIC_ARENA_STAGE_CHEST}},</v>
      </c>
      <c r="BC484" s="21" t="str">
        <f t="shared" si="47"/>
        <v xml:space="preserve"> --Void Bash / LeerenWucht   [Vateshran Hollows]</v>
      </c>
    </row>
    <row r="485" spans="1:55" x14ac:dyDescent="0.25">
      <c r="A485" s="5">
        <v>559</v>
      </c>
      <c r="B485" t="s">
        <v>2259</v>
      </c>
      <c r="C485" t="s">
        <v>2278</v>
      </c>
      <c r="D485" s="3">
        <f t="shared" si="42"/>
        <v>559</v>
      </c>
      <c r="E485" s="42"/>
      <c r="G485" s="8" t="s">
        <v>1477</v>
      </c>
      <c r="I485" t="s">
        <v>91</v>
      </c>
      <c r="J485" t="s">
        <v>91</v>
      </c>
      <c r="K485">
        <v>457</v>
      </c>
      <c r="L485">
        <v>457</v>
      </c>
      <c r="M485">
        <v>457</v>
      </c>
      <c r="N485">
        <v>0</v>
      </c>
      <c r="O485" s="66" t="s">
        <v>2227</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WayshrineInfo'!$K$3:$N$9999,4,FALSE),""))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WayshrineInfo'!$K$3:$N$9999,4,FALSE),""))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7" t="s">
        <v>2678</v>
      </c>
      <c r="AY485" s="21" t="str">
        <f t="shared" si="43"/>
        <v>[559] = {wayshrines={457,457,457,}, dlcId=DLC_MARKARTH</v>
      </c>
      <c r="AZ485" s="21" t="str">
        <f t="shared" si="44"/>
        <v>, zoneIds={1227}, veteran=false</v>
      </c>
      <c r="BA485" s="21" t="str">
        <f t="shared" si="45"/>
        <v>, setType=LIBSETS_SETTYPE_ARENA</v>
      </c>
      <c r="BB485" s="21" t="str">
        <f t="shared" si="46"/>
        <v>, dropMechanic={LIBSETS_DROP_MECHANIC_ARENA_STAGE_CHEST}},</v>
      </c>
      <c r="BC485" s="21" t="str">
        <f t="shared" si="47"/>
        <v xml:space="preserve"> --Frenzied Momentum / Tobendes Momentum   [Vateshran Hollows]</v>
      </c>
    </row>
    <row r="486" spans="1:55" x14ac:dyDescent="0.25">
      <c r="A486" s="5">
        <v>560</v>
      </c>
      <c r="B486" t="s">
        <v>2260</v>
      </c>
      <c r="C486" t="s">
        <v>2279</v>
      </c>
      <c r="D486" s="3">
        <f t="shared" si="42"/>
        <v>560</v>
      </c>
      <c r="E486" s="42"/>
      <c r="G486" s="8" t="s">
        <v>1477</v>
      </c>
      <c r="I486" t="s">
        <v>91</v>
      </c>
      <c r="J486" t="s">
        <v>91</v>
      </c>
      <c r="K486">
        <v>457</v>
      </c>
      <c r="L486">
        <v>457</v>
      </c>
      <c r="M486">
        <v>457</v>
      </c>
      <c r="N486">
        <v>0</v>
      </c>
      <c r="O486" s="66" t="s">
        <v>2227</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7" t="s">
        <v>2678</v>
      </c>
      <c r="AY486" s="21" t="str">
        <f t="shared" si="43"/>
        <v>[560] = {wayshrines={457,457,457,}, dlcId=DLC_MARKARTH</v>
      </c>
      <c r="AZ486" s="21" t="str">
        <f t="shared" si="44"/>
        <v>, zoneIds={1227}, veteran=false</v>
      </c>
      <c r="BA486" s="21" t="str">
        <f t="shared" si="45"/>
        <v>, setType=LIBSETS_SETTYPE_ARENA</v>
      </c>
      <c r="BB486" s="21" t="str">
        <f t="shared" si="46"/>
        <v>, dropMechanic={LIBSETS_DROP_MECHANIC_ARENA_STAGE_CHEST}},</v>
      </c>
      <c r="BC486" s="21" t="str">
        <f t="shared" si="47"/>
        <v xml:space="preserve"> --Point-Blank Snipe / Volltreffer   [Vateshran Hollows]</v>
      </c>
    </row>
    <row r="487" spans="1:55" x14ac:dyDescent="0.25">
      <c r="A487" s="5">
        <v>561</v>
      </c>
      <c r="B487" t="s">
        <v>2261</v>
      </c>
      <c r="C487" t="s">
        <v>2280</v>
      </c>
      <c r="D487" s="3">
        <f t="shared" si="42"/>
        <v>561</v>
      </c>
      <c r="E487" s="42"/>
      <c r="G487" s="8" t="s">
        <v>1477</v>
      </c>
      <c r="I487" t="s">
        <v>91</v>
      </c>
      <c r="J487" t="s">
        <v>91</v>
      </c>
      <c r="K487">
        <v>457</v>
      </c>
      <c r="L487">
        <v>457</v>
      </c>
      <c r="M487">
        <v>457</v>
      </c>
      <c r="N487">
        <v>0</v>
      </c>
      <c r="O487" s="66" t="s">
        <v>2227</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7" t="s">
        <v>2678</v>
      </c>
      <c r="AY487" s="21" t="str">
        <f t="shared" si="43"/>
        <v>[561] = {wayshrines={457,457,457,}, dlcId=DLC_MARKARTH</v>
      </c>
      <c r="AZ487" s="21" t="str">
        <f t="shared" si="44"/>
        <v>, zoneIds={1227}, veteran=false</v>
      </c>
      <c r="BA487" s="21" t="str">
        <f t="shared" si="45"/>
        <v>, setType=LIBSETS_SETTYPE_ARENA</v>
      </c>
      <c r="BB487" s="21" t="str">
        <f t="shared" si="46"/>
        <v>, dropMechanic={LIBSETS_DROP_MECHANIC_ARENA_STAGE_CHEST}},</v>
      </c>
      <c r="BC487" s="21" t="str">
        <f t="shared" si="47"/>
        <v xml:space="preserve"> --Wrath of Elements / Zorn der Elemente   [Vateshran Hollows]</v>
      </c>
    </row>
    <row r="488" spans="1:55" x14ac:dyDescent="0.25">
      <c r="A488" s="5">
        <v>562</v>
      </c>
      <c r="B488" t="s">
        <v>2262</v>
      </c>
      <c r="C488" t="s">
        <v>2281</v>
      </c>
      <c r="D488" s="3">
        <f t="shared" si="42"/>
        <v>562</v>
      </c>
      <c r="E488" s="42"/>
      <c r="G488" s="8" t="s">
        <v>1477</v>
      </c>
      <c r="I488" t="s">
        <v>91</v>
      </c>
      <c r="J488" t="s">
        <v>91</v>
      </c>
      <c r="K488">
        <v>457</v>
      </c>
      <c r="L488">
        <v>457</v>
      </c>
      <c r="M488">
        <v>457</v>
      </c>
      <c r="N488">
        <v>0</v>
      </c>
      <c r="O488" s="66" t="s">
        <v>2227</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7" t="s">
        <v>2678</v>
      </c>
      <c r="AY488" s="21" t="str">
        <f t="shared" si="43"/>
        <v>[562] = {wayshrines={457,457,457,}, dlcId=DLC_MARKARTH</v>
      </c>
      <c r="AZ488" s="21" t="str">
        <f t="shared" si="44"/>
        <v>, zoneIds={1227}, veteran=false</v>
      </c>
      <c r="BA488" s="21" t="str">
        <f t="shared" si="45"/>
        <v>, setType=LIBSETS_SETTYPE_ARENA</v>
      </c>
      <c r="BB488" s="21" t="str">
        <f t="shared" si="46"/>
        <v>, dropMechanic={LIBSETS_DROP_MECHANIC_ARENA_STAGE_CHEST}},</v>
      </c>
      <c r="BC488" s="21" t="str">
        <f t="shared" si="47"/>
        <v xml:space="preserve"> --Force Overflow / Machtüberschuss   [Vateshran Hollows]</v>
      </c>
    </row>
    <row r="489" spans="1:55" x14ac:dyDescent="0.25">
      <c r="A489" s="5">
        <v>563</v>
      </c>
      <c r="B489" t="s">
        <v>2265</v>
      </c>
      <c r="C489" t="s">
        <v>2676</v>
      </c>
      <c r="D489" s="3">
        <f t="shared" si="42"/>
        <v>563</v>
      </c>
      <c r="E489" s="42"/>
      <c r="G489" s="8" t="s">
        <v>1477</v>
      </c>
      <c r="I489" t="s">
        <v>92</v>
      </c>
      <c r="J489" t="s">
        <v>91</v>
      </c>
      <c r="K489">
        <v>457</v>
      </c>
      <c r="L489">
        <v>457</v>
      </c>
      <c r="M489">
        <v>457</v>
      </c>
      <c r="N489">
        <v>0</v>
      </c>
      <c r="O489" s="66" t="s">
        <v>2227</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7" t="s">
        <v>2678</v>
      </c>
      <c r="AY489" s="21" t="str">
        <f t="shared" si="43"/>
        <v>[563] = {wayshrines={457,457,457,}, dlcId=DLC_MARKARTH</v>
      </c>
      <c r="AZ489" s="21" t="str">
        <f t="shared" si="44"/>
        <v>, zoneIds={1227}, veteran=true</v>
      </c>
      <c r="BA489" s="21" t="str">
        <f t="shared" si="45"/>
        <v>, setType=LIBSETS_SETTYPE_ARENA</v>
      </c>
      <c r="BB489" s="21" t="str">
        <f t="shared" si="46"/>
        <v>, dropMechanic={LIBSETS_DROP_MECHANIC_ARENA_STAGE_CHEST}},</v>
      </c>
      <c r="BC489" s="21" t="str">
        <f t="shared" si="47"/>
        <v xml:space="preserve"> --Perfected Executioner\'s Blade / Perfektionierte Klinge des Henkers   [Vateshran Hollows]</v>
      </c>
    </row>
    <row r="490" spans="1:55" x14ac:dyDescent="0.25">
      <c r="A490" s="5">
        <v>564</v>
      </c>
      <c r="B490" t="s">
        <v>2266</v>
      </c>
      <c r="C490" t="s">
        <v>2282</v>
      </c>
      <c r="D490" s="3">
        <f t="shared" si="42"/>
        <v>564</v>
      </c>
      <c r="E490" s="42"/>
      <c r="G490" s="8" t="s">
        <v>1477</v>
      </c>
      <c r="I490" t="s">
        <v>92</v>
      </c>
      <c r="J490" t="s">
        <v>91</v>
      </c>
      <c r="K490">
        <v>457</v>
      </c>
      <c r="L490">
        <v>457</v>
      </c>
      <c r="M490">
        <v>457</v>
      </c>
      <c r="N490">
        <v>0</v>
      </c>
      <c r="O490" s="66" t="s">
        <v>2227</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WayshrineInfo'!$K$3:$N$9999,4,FALSE),""))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WayshrineInfo'!$K$3:$N$9999,4,FALSE),""))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7" t="s">
        <v>2678</v>
      </c>
      <c r="AY490" s="21" t="str">
        <f t="shared" si="43"/>
        <v>[564] = {wayshrines={457,457,457,}, dlcId=DLC_MARKARTH</v>
      </c>
      <c r="AZ490" s="21" t="str">
        <f t="shared" si="44"/>
        <v>, zoneIds={1227}, veteran=true</v>
      </c>
      <c r="BA490" s="21" t="str">
        <f t="shared" si="45"/>
        <v>, setType=LIBSETS_SETTYPE_ARENA</v>
      </c>
      <c r="BB490" s="21" t="str">
        <f t="shared" si="46"/>
        <v>, dropMechanic={LIBSETS_DROP_MECHANIC_ARENA_STAGE_CHEST}},</v>
      </c>
      <c r="BC490" s="21" t="str">
        <f t="shared" si="47"/>
        <v xml:space="preserve"> --Perfected Void Bash / Perfektionierte Leerenwucht   [Vateshran Hollows]</v>
      </c>
    </row>
    <row r="491" spans="1:55" x14ac:dyDescent="0.25">
      <c r="A491" s="5">
        <v>565</v>
      </c>
      <c r="B491" t="s">
        <v>2267</v>
      </c>
      <c r="C491" t="s">
        <v>2283</v>
      </c>
      <c r="D491" s="3">
        <f t="shared" si="42"/>
        <v>565</v>
      </c>
      <c r="E491" s="42"/>
      <c r="G491" s="8" t="s">
        <v>1477</v>
      </c>
      <c r="I491" t="s">
        <v>92</v>
      </c>
      <c r="J491" t="s">
        <v>91</v>
      </c>
      <c r="K491">
        <v>457</v>
      </c>
      <c r="L491">
        <v>457</v>
      </c>
      <c r="M491">
        <v>457</v>
      </c>
      <c r="N491">
        <v>0</v>
      </c>
      <c r="O491" s="66" t="s">
        <v>2227</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7" t="s">
        <v>2678</v>
      </c>
      <c r="AY491" s="21" t="str">
        <f t="shared" si="43"/>
        <v>[565] = {wayshrines={457,457,457,}, dlcId=DLC_MARKARTH</v>
      </c>
      <c r="AZ491" s="21" t="str">
        <f t="shared" si="44"/>
        <v>, zoneIds={1227}, veteran=true</v>
      </c>
      <c r="BA491" s="21" t="str">
        <f t="shared" si="45"/>
        <v>, setType=LIBSETS_SETTYPE_ARENA</v>
      </c>
      <c r="BB491" s="21" t="str">
        <f t="shared" si="46"/>
        <v>, dropMechanic={LIBSETS_DROP_MECHANIC_ARENA_STAGE_CHEST}},</v>
      </c>
      <c r="BC491" s="21" t="str">
        <f t="shared" si="47"/>
        <v xml:space="preserve"> --Perfected Frenzied Momentum / Perfektioniertes tobendes Momentum   [Vateshran Hollows]</v>
      </c>
    </row>
    <row r="492" spans="1:55" x14ac:dyDescent="0.25">
      <c r="A492" s="5">
        <v>566</v>
      </c>
      <c r="B492" t="s">
        <v>2268</v>
      </c>
      <c r="C492" t="s">
        <v>2284</v>
      </c>
      <c r="D492" s="3">
        <f t="shared" si="42"/>
        <v>566</v>
      </c>
      <c r="E492" s="42"/>
      <c r="G492" s="8" t="s">
        <v>1477</v>
      </c>
      <c r="I492" t="s">
        <v>92</v>
      </c>
      <c r="J492" t="s">
        <v>91</v>
      </c>
      <c r="K492">
        <v>457</v>
      </c>
      <c r="L492">
        <v>457</v>
      </c>
      <c r="M492">
        <v>457</v>
      </c>
      <c r="N492">
        <v>0</v>
      </c>
      <c r="O492" s="66" t="s">
        <v>2227</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7" t="s">
        <v>2678</v>
      </c>
      <c r="AY492" s="21" t="str">
        <f t="shared" si="43"/>
        <v>[566] = {wayshrines={457,457,457,}, dlcId=DLC_MARKARTH</v>
      </c>
      <c r="AZ492" s="21" t="str">
        <f t="shared" si="44"/>
        <v>, zoneIds={1227}, veteran=true</v>
      </c>
      <c r="BA492" s="21" t="str">
        <f t="shared" si="45"/>
        <v>, setType=LIBSETS_SETTYPE_ARENA</v>
      </c>
      <c r="BB492" s="21" t="str">
        <f t="shared" si="46"/>
        <v>, dropMechanic={LIBSETS_DROP_MECHANIC_ARENA_STAGE_CHEST}},</v>
      </c>
      <c r="BC492" s="21" t="str">
        <f t="shared" si="47"/>
        <v xml:space="preserve"> --Perfected Point-Blank Snipe / Perfektionierter Volltreffer   [Vateshran Hollows]</v>
      </c>
    </row>
    <row r="493" spans="1:55" x14ac:dyDescent="0.25">
      <c r="A493" s="5">
        <v>567</v>
      </c>
      <c r="B493" t="s">
        <v>2269</v>
      </c>
      <c r="C493" t="s">
        <v>2285</v>
      </c>
      <c r="D493" s="3">
        <f t="shared" si="42"/>
        <v>567</v>
      </c>
      <c r="E493" s="42"/>
      <c r="G493" s="8" t="s">
        <v>1477</v>
      </c>
      <c r="I493" t="s">
        <v>92</v>
      </c>
      <c r="J493" t="s">
        <v>91</v>
      </c>
      <c r="K493">
        <v>457</v>
      </c>
      <c r="L493">
        <v>457</v>
      </c>
      <c r="M493">
        <v>457</v>
      </c>
      <c r="N493">
        <v>0</v>
      </c>
      <c r="O493" s="66" t="s">
        <v>2227</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WayshrineInfo'!$K$3:$N$9999,4,FALSE),""))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7" t="s">
        <v>2678</v>
      </c>
      <c r="AY493" s="21" t="str">
        <f t="shared" si="43"/>
        <v>[567] = {wayshrines={457,457,457,}, dlcId=DLC_MARKARTH</v>
      </c>
      <c r="AZ493" s="21" t="str">
        <f t="shared" si="44"/>
        <v>, zoneIds={1227}, veteran=true</v>
      </c>
      <c r="BA493" s="21" t="str">
        <f t="shared" si="45"/>
        <v>, setType=LIBSETS_SETTYPE_ARENA</v>
      </c>
      <c r="BB493" s="21" t="str">
        <f t="shared" si="46"/>
        <v>, dropMechanic={LIBSETS_DROP_MECHANIC_ARENA_STAGE_CHEST}},</v>
      </c>
      <c r="BC493" s="21" t="str">
        <f t="shared" si="47"/>
        <v xml:space="preserve"> --Perfected Wrath of Elements / Perfektionierter Zorn der Elemente   [Vateshran Hollows]</v>
      </c>
    </row>
    <row r="494" spans="1:55" x14ac:dyDescent="0.25">
      <c r="A494" s="5">
        <v>568</v>
      </c>
      <c r="B494" t="s">
        <v>2270</v>
      </c>
      <c r="C494" t="s">
        <v>2286</v>
      </c>
      <c r="D494" s="3">
        <f t="shared" si="42"/>
        <v>568</v>
      </c>
      <c r="E494" s="42"/>
      <c r="G494" s="8" t="s">
        <v>1477</v>
      </c>
      <c r="I494" t="s">
        <v>92</v>
      </c>
      <c r="J494" t="s">
        <v>91</v>
      </c>
      <c r="K494">
        <v>457</v>
      </c>
      <c r="L494">
        <v>457</v>
      </c>
      <c r="M494">
        <v>457</v>
      </c>
      <c r="N494">
        <v>0</v>
      </c>
      <c r="O494" s="66" t="s">
        <v>2227</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WayshrineInfo'!$K$3:$N$9999,4,FALSE),""))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WayshrineInfo'!$K$3:$N$9999,4,FALSE),""))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7" t="s">
        <v>2678</v>
      </c>
      <c r="AY494" s="21" t="str">
        <f t="shared" si="43"/>
        <v>[568] = {wayshrines={457,457,457,}, dlcId=DLC_MARKARTH</v>
      </c>
      <c r="AZ494" s="21" t="str">
        <f t="shared" si="44"/>
        <v>, zoneIds={1227}, veteran=true</v>
      </c>
      <c r="BA494" s="21" t="str">
        <f t="shared" si="45"/>
        <v>, setType=LIBSETS_SETTYPE_ARENA</v>
      </c>
      <c r="BB494" s="21" t="str">
        <f t="shared" si="46"/>
        <v>, dropMechanic={LIBSETS_DROP_MECHANIC_ARENA_STAGE_CHEST}},</v>
      </c>
      <c r="BC494" s="21" t="str">
        <f t="shared" si="47"/>
        <v xml:space="preserve"> --Perfected Force Overflow / Perfektionierter Machtüberschuss   [Vateshran Hollows]</v>
      </c>
    </row>
    <row r="495" spans="1:55" x14ac:dyDescent="0.25">
      <c r="A495" s="5">
        <v>569</v>
      </c>
      <c r="B495" t="s">
        <v>2426</v>
      </c>
      <c r="C495" t="s">
        <v>2410</v>
      </c>
      <c r="D495" s="3">
        <f t="shared" si="42"/>
        <v>569</v>
      </c>
      <c r="G495" s="3" t="s">
        <v>1482</v>
      </c>
      <c r="I495" t="s">
        <v>91</v>
      </c>
      <c r="J495" t="s">
        <v>91</v>
      </c>
      <c r="K495" s="37">
        <v>437</v>
      </c>
      <c r="L495" s="37">
        <v>437</v>
      </c>
      <c r="M495" s="37">
        <v>437</v>
      </c>
      <c r="N495">
        <v>0</v>
      </c>
      <c r="O495" s="66" t="s">
        <v>2413</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7" t="s">
        <v>2678</v>
      </c>
      <c r="AY495" s="21" t="str">
        <f t="shared" si="43"/>
        <v>[569] = {wayshrines={437,437,437,}, dlcId=DLC_FLAMES_OF_AMBITION</v>
      </c>
      <c r="AZ495" s="21" t="str">
        <f t="shared" si="44"/>
        <v>, zoneIds={1228}, veteran=false</v>
      </c>
      <c r="BA495" s="21" t="str">
        <f t="shared" si="45"/>
        <v>, setType=LIBSETS_SETTYPE_DUNGEON</v>
      </c>
      <c r="BB495" s="21" t="str">
        <f t="shared" si="46"/>
        <v>},</v>
      </c>
      <c r="BC495" s="21" t="str">
        <f t="shared" si="47"/>
        <v xml:space="preserve"> --True-Sworn Fury  / Wahrgeschworenen-Raserei   [Black Drake Villa]</v>
      </c>
    </row>
    <row r="496" spans="1:55" x14ac:dyDescent="0.25">
      <c r="A496" s="5">
        <v>570</v>
      </c>
      <c r="B496" t="s">
        <v>2427</v>
      </c>
      <c r="C496" t="s">
        <v>2787</v>
      </c>
      <c r="D496" s="3">
        <f t="shared" si="42"/>
        <v>570</v>
      </c>
      <c r="G496" s="3" t="s">
        <v>1482</v>
      </c>
      <c r="I496" t="s">
        <v>91</v>
      </c>
      <c r="J496" t="s">
        <v>91</v>
      </c>
      <c r="K496" s="37">
        <v>437</v>
      </c>
      <c r="L496" s="37">
        <v>437</v>
      </c>
      <c r="M496" s="37">
        <v>437</v>
      </c>
      <c r="N496">
        <v>0</v>
      </c>
      <c r="O496" s="66" t="s">
        <v>2413</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7" t="s">
        <v>2678</v>
      </c>
      <c r="AY496" s="21" t="str">
        <f t="shared" si="43"/>
        <v>[570] = {wayshrines={437,437,437,}, dlcId=DLC_FLAMES_OF_AMBITION</v>
      </c>
      <c r="AZ496" s="21" t="str">
        <f t="shared" si="44"/>
        <v>, zoneIds={1228}, veteran=false</v>
      </c>
      <c r="BA496" s="21" t="str">
        <f t="shared" si="45"/>
        <v>, setType=LIBSETS_SETTYPE_DUNGEON</v>
      </c>
      <c r="BB496" s="21" t="str">
        <f t="shared" si="46"/>
        <v>},</v>
      </c>
      <c r="BC496" s="21" t="str">
        <f t="shared" si="47"/>
        <v xml:space="preserve"> --Kinras\'s Wrath / Kinra's Zorn   [Black Drake Villa]</v>
      </c>
    </row>
    <row r="497" spans="1:55" x14ac:dyDescent="0.25">
      <c r="A497" s="5">
        <v>571</v>
      </c>
      <c r="B497" t="s">
        <v>2428</v>
      </c>
      <c r="C497" t="s">
        <v>2786</v>
      </c>
      <c r="D497" s="3">
        <f t="shared" si="42"/>
        <v>571</v>
      </c>
      <c r="E497" s="42"/>
      <c r="G497" s="3" t="s">
        <v>1482</v>
      </c>
      <c r="I497" t="s">
        <v>91</v>
      </c>
      <c r="J497" t="s">
        <v>91</v>
      </c>
      <c r="K497" s="37">
        <v>437</v>
      </c>
      <c r="L497" s="37">
        <v>437</v>
      </c>
      <c r="M497" s="37">
        <v>437</v>
      </c>
      <c r="N497">
        <v>0</v>
      </c>
      <c r="O497" s="66" t="s">
        <v>2413</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WayshrineInfo'!$K$3:$N$9999,4,FALSE),""))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WayshrineInfo'!$K$3:$N$9999,4,FALSE),""))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7" t="s">
        <v>2678</v>
      </c>
      <c r="AY497" s="21" t="str">
        <f t="shared" si="43"/>
        <v>[571] = {wayshrines={437,437,437,}, dlcId=DLC_FLAMES_OF_AMBITION</v>
      </c>
      <c r="AZ497" s="21" t="str">
        <f t="shared" si="44"/>
        <v>, zoneIds={1228}, veteran=false</v>
      </c>
      <c r="BA497" s="21" t="str">
        <f t="shared" si="45"/>
        <v>, setType=LIBSETS_SETTYPE_DUNGEON</v>
      </c>
      <c r="BB497" s="21" t="str">
        <f t="shared" si="46"/>
        <v>},</v>
      </c>
      <c r="BC497" s="21" t="str">
        <f t="shared" si="47"/>
        <v xml:space="preserve"> --Drake\'s Rush / Dracheneile   [Black Drake Villa]</v>
      </c>
    </row>
    <row r="498" spans="1:55" x14ac:dyDescent="0.25">
      <c r="A498" s="5">
        <v>572</v>
      </c>
      <c r="B498" t="s">
        <v>2429</v>
      </c>
      <c r="C498" t="s">
        <v>2411</v>
      </c>
      <c r="D498" s="3">
        <f t="shared" si="42"/>
        <v>572</v>
      </c>
      <c r="G498" s="3" t="s">
        <v>1482</v>
      </c>
      <c r="I498" t="s">
        <v>91</v>
      </c>
      <c r="J498" t="s">
        <v>91</v>
      </c>
      <c r="K498" s="37">
        <v>454</v>
      </c>
      <c r="L498" s="37">
        <v>454</v>
      </c>
      <c r="M498" s="37">
        <v>454</v>
      </c>
      <c r="N498">
        <v>0</v>
      </c>
      <c r="O498" s="66" t="s">
        <v>2414</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7" t="s">
        <v>2678</v>
      </c>
      <c r="AY498" s="21" t="str">
        <f t="shared" si="43"/>
        <v>[572] = {wayshrines={454,454,454,}, dlcId=DLC_FLAMES_OF_AMBITION</v>
      </c>
      <c r="AZ498" s="21" t="str">
        <f t="shared" si="44"/>
        <v>, zoneIds={1229}, veteran=false</v>
      </c>
      <c r="BA498" s="21" t="str">
        <f t="shared" si="45"/>
        <v>, setType=LIBSETS_SETTYPE_DUNGEON</v>
      </c>
      <c r="BB498" s="21" t="str">
        <f t="shared" si="46"/>
        <v>},</v>
      </c>
      <c r="BC498" s="21" t="str">
        <f t="shared" si="47"/>
        <v xml:space="preserve"> --Unleashed Ritualist / Entfesselter Ritualist   [The Cauldron]</v>
      </c>
    </row>
    <row r="499" spans="1:55" x14ac:dyDescent="0.25">
      <c r="A499" s="5">
        <v>573</v>
      </c>
      <c r="B499" t="s">
        <v>2430</v>
      </c>
      <c r="C499" t="s">
        <v>2782</v>
      </c>
      <c r="D499" s="3">
        <f t="shared" si="42"/>
        <v>573</v>
      </c>
      <c r="G499" s="3" t="s">
        <v>1482</v>
      </c>
      <c r="I499" t="s">
        <v>91</v>
      </c>
      <c r="J499" t="s">
        <v>91</v>
      </c>
      <c r="K499" s="37">
        <v>454</v>
      </c>
      <c r="L499" s="37">
        <v>454</v>
      </c>
      <c r="M499" s="37">
        <v>454</v>
      </c>
      <c r="N499">
        <v>0</v>
      </c>
      <c r="O499" s="66" t="s">
        <v>2414</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7" t="s">
        <v>2679</v>
      </c>
      <c r="AY499" s="21" t="str">
        <f t="shared" si="43"/>
        <v>[573] = {wayshrines={454,454,454,}, dlcId=DLC_FLAMES_OF_AMBITION</v>
      </c>
      <c r="AZ499" s="21" t="str">
        <f t="shared" si="44"/>
        <v>, zoneIds={1229}, veteran=false</v>
      </c>
      <c r="BA499" s="21" t="str">
        <f t="shared" si="45"/>
        <v>, setType=LIBSETS_SETTYPE_DUNGEON</v>
      </c>
      <c r="BB499" s="21" t="str">
        <f t="shared" si="46"/>
        <v>, isProcSetAllowedInPvP=1},</v>
      </c>
      <c r="BC499" s="21" t="str">
        <f t="shared" si="47"/>
        <v xml:space="preserve"> --Dagon\'s Dominion / Dagons Herrschaft   [The Cauldron]</v>
      </c>
    </row>
    <row r="500" spans="1:55" x14ac:dyDescent="0.25">
      <c r="A500" s="5">
        <v>574</v>
      </c>
      <c r="B500" t="s">
        <v>2431</v>
      </c>
      <c r="C500" t="s">
        <v>2783</v>
      </c>
      <c r="D500" s="3">
        <f t="shared" si="42"/>
        <v>574</v>
      </c>
      <c r="G500" s="3" t="s">
        <v>1482</v>
      </c>
      <c r="I500" t="s">
        <v>91</v>
      </c>
      <c r="J500" t="s">
        <v>91</v>
      </c>
      <c r="K500" s="37">
        <v>454</v>
      </c>
      <c r="L500" s="37">
        <v>454</v>
      </c>
      <c r="M500" s="37">
        <v>454</v>
      </c>
      <c r="N500">
        <v>0</v>
      </c>
      <c r="O500" s="66" t="s">
        <v>2414</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7" t="s">
        <v>2678</v>
      </c>
      <c r="AY500" s="21" t="str">
        <f t="shared" si="43"/>
        <v>[574] = {wayshrines={454,454,454,}, dlcId=DLC_FLAMES_OF_AMBITION</v>
      </c>
      <c r="AZ500" s="21" t="str">
        <f t="shared" si="44"/>
        <v>, zoneIds={1229}, veteran=false</v>
      </c>
      <c r="BA500" s="21" t="str">
        <f t="shared" si="45"/>
        <v>, setType=LIBSETS_SETTYPE_DUNGEON</v>
      </c>
      <c r="BB500" s="21" t="str">
        <f t="shared" si="46"/>
        <v>},</v>
      </c>
      <c r="BC500" s="21" t="str">
        <f t="shared" si="47"/>
        <v xml:space="preserve"> --Foolkiller\'s Ward / Schutz des Narrentöters   [The Cauldron]</v>
      </c>
    </row>
    <row r="501" spans="1:55" x14ac:dyDescent="0.25">
      <c r="A501" s="5">
        <v>575</v>
      </c>
      <c r="B501" t="s">
        <v>2263</v>
      </c>
      <c r="C501" t="s">
        <v>2245</v>
      </c>
      <c r="D501" s="3">
        <f t="shared" si="42"/>
        <v>575</v>
      </c>
      <c r="G501" s="3" t="s">
        <v>1692</v>
      </c>
      <c r="I501" t="s">
        <v>91</v>
      </c>
      <c r="J501" t="s">
        <v>91</v>
      </c>
      <c r="K501" s="37">
        <v>-1</v>
      </c>
      <c r="L501" s="37">
        <v>-1</v>
      </c>
      <c r="M501" s="37">
        <v>-1</v>
      </c>
      <c r="O501" s="66" t="s">
        <v>1809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2180</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3" t="s">
        <v>1689</v>
      </c>
      <c r="V501" s="3" t="str">
        <f>IF(U501&lt;&gt;"",IF(U501&lt;&gt;"LIBSETS_DROP_MECHANIC_MONSTER_NAME",VLOOKUP(U501,'LibSets constants'!$I$4:$L$1003,3,FALSE),""),"")</f>
        <v>Antiquities (Mythic set items)</v>
      </c>
      <c r="W501" s="3" t="str">
        <f>IF(U501&lt;&gt;"",IF(U501&lt;&gt;"LIBSETS_DROP_MECHANIC_MONSTER_NAME",VLOOKUP(U501,'LibSets constants'!$I$4:$L$1003,4,FALSE),""),"")</f>
        <v>Antiquitäten (Mytische Set Gegenstände)</v>
      </c>
      <c r="X501" s="3"/>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B501" s="43" t="str">
        <f>IF(AA501&lt;&gt;"",IF(AA501&lt;&gt;"LIBSETS_DROP_MECHANIC_MONSTER_NAME",VLOOKUP(AA501,'LibSets constants'!$I$4:$L$1003,3,FALSE),""),"")</f>
        <v/>
      </c>
      <c r="AC501" s="43" t="str">
        <f>IF(AA501&lt;&gt;"",IF(AA501&lt;&gt;"LIBSETS_DROP_MECHANIC_MONSTER_NAME",VLOOKUP(AA501,'LibSets constants'!$I$4:$L$1003,4,FALSE),""),"")</f>
        <v/>
      </c>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44"/>
      <c r="AG501" s="43" t="str">
        <f>IF(AF501&lt;&gt;"",IF(AF501&lt;&gt;"LIBSETS_DROP_MECHANIC_MONSTER_NAME",VLOOKUP(AF501,'LibSets constants'!$I$4:$L$1003,3,FALSE),""),"")</f>
        <v/>
      </c>
      <c r="AH501" s="43" t="str">
        <f>IF(AF501&lt;&gt;"",IF(AF501&lt;&gt;"LIBSETS_DROP_MECHANIC_MONSTER_NAME",VLOOKUP(AF501,'LibSets constants'!$I$4:$L$1003,4,FALSE),""),"")</f>
        <v/>
      </c>
      <c r="AI501" s="3" t="str">
        <f>IF(G501&lt;&gt;"LIBSETS_SETTYPE_BATTLEGROUND",IF(G501&lt;&gt;"LIBSETS_SETTYPE_SPECIAL",IF(AJ501&lt;&gt;"",VLOOKUP(AJ501,'ESO zone constants'!$D$3:$H$4953,5,FALSE),""),""),"")</f>
        <v/>
      </c>
      <c r="AK501" s="44"/>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P501" s="44"/>
      <c r="AQ501" s="43" t="str">
        <f>IF(AP501&lt;&gt;"",IF(AP501&lt;&gt;"LIBSETS_DROP_MECHANIC_MONSTER_NAME",VLOOKUP(AP501,'LibSets constants'!$I$4:$L$1003,3,FALSE),""),"")</f>
        <v/>
      </c>
      <c r="AR501" s="43" t="str">
        <f>IF(AP501&lt;&gt;"",IF(AP501&lt;&gt;"LIBSETS_DROP_MECHANIC_MONSTER_NAME",VLOOKUP(AP501,'LibSets constants'!$I$4:$L$1003,4,FALSE),""),"")</f>
        <v/>
      </c>
      <c r="AS501" s="3" t="str">
        <f>IF(G501&lt;&gt;"LIBSETS_SETTYPE_BATTLEGROUND",IF(G501&lt;&gt;"LIBSETS_SETTYPE_SPECIAL",IF(AT501&lt;&gt;"",VLOOKUP(AT501,'ESO zone constants'!$D$3:$H$4953,5,FALSE),""),""),"")</f>
        <v/>
      </c>
      <c r="AU501" s="44"/>
      <c r="AV501" s="43" t="str">
        <f>IF(AU501&lt;&gt;"",IF(AU501&lt;&gt;"LIBSETS_DROP_MECHANIC_MONSTER_NAME",VLOOKUP(AU501,'LibSets constants'!$I$4:$L$1003,3,FALSE),""),"")</f>
        <v/>
      </c>
      <c r="AW501" s="43" t="str">
        <f>IF(AU501&lt;&gt;"",IF(AU501&lt;&gt;"LIBSETS_DROP_MECHANIC_MONSTER_NAME",VLOOKUP(AU501,'LibSets constants'!$I$4:$L$1003,4,FALSE),""),"")</f>
        <v/>
      </c>
      <c r="AX501" s="87" t="s">
        <v>2678</v>
      </c>
      <c r="AY501" s="21" t="str">
        <f t="shared" si="43"/>
        <v>[575] = {wayshrines={-1,-1,-1,}, dlcId=DLC_MARKARTH</v>
      </c>
      <c r="AZ501" s="21" t="str">
        <f t="shared" si="44"/>
        <v>, veteran=false</v>
      </c>
      <c r="BA501" s="21" t="str">
        <f t="shared" si="45"/>
        <v>, setType=LIBSETS_SETTYPE_MYTHIC</v>
      </c>
      <c r="BB501" s="21" t="str">
        <f t="shared" si="46"/>
        <v>, dropMechanic={LIBSETS_DROP_MECHANIC_ANTIQUITIES}},</v>
      </c>
      <c r="BC501" s="21" t="str">
        <f t="shared" si="47"/>
        <v xml:space="preserve"> --Ring of the Pale Order / Ring des Fahlen Ordens   [Antiquities]</v>
      </c>
    </row>
    <row r="502" spans="1:55" x14ac:dyDescent="0.25">
      <c r="A502" s="5">
        <v>576</v>
      </c>
      <c r="B502" t="s">
        <v>2264</v>
      </c>
      <c r="C502" t="s">
        <v>2287</v>
      </c>
      <c r="D502" s="3">
        <f t="shared" si="42"/>
        <v>576</v>
      </c>
      <c r="G502" s="3" t="s">
        <v>1692</v>
      </c>
      <c r="I502" t="s">
        <v>91</v>
      </c>
      <c r="J502" t="s">
        <v>91</v>
      </c>
      <c r="K502" s="37">
        <v>-1</v>
      </c>
      <c r="L502" s="37">
        <v>-1</v>
      </c>
      <c r="M502" s="37">
        <v>-1</v>
      </c>
      <c r="O502" s="66" t="s">
        <v>1809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2180</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3" t="s">
        <v>1689</v>
      </c>
      <c r="V502" s="3" t="str">
        <f>IF(U502&lt;&gt;"",IF(U502&lt;&gt;"LIBSETS_DROP_MECHANIC_MONSTER_NAME",VLOOKUP(U502,'LibSets constants'!$I$4:$L$1003,3,FALSE),""),"")</f>
        <v>Antiquities (Mythic set items)</v>
      </c>
      <c r="W502" s="3" t="str">
        <f>IF(U502&lt;&gt;"",IF(U502&lt;&gt;"LIBSETS_DROP_MECHANIC_MONSTER_NAME",VLOOKUP(U502,'LibSets constants'!$I$4:$L$1003,4,FALSE),""),"")</f>
        <v>Antiquitäten (Mytische Set Gegenstände)</v>
      </c>
      <c r="X502" s="3"/>
      <c r="Y502" s="3" t="str">
        <f>IF(G502&lt;&gt;"LIBSETS_SETTYPE_BATTLEGROUND",IF(G502&lt;&gt;"LIBSETS_SETTYPE_SPECIAL",IF(X502&lt;&gt;"",X502,IF(Z502&lt;&gt;"",VLOOKUP(Z502,'ESO zone constants'!$D$3:$H$4953,5,FALSE),"")),""),"")</f>
        <v/>
      </c>
      <c r="Z502" t="str">
        <f>IF(AND(O502&lt;&gt;"",NOT(ISERROR(O502))),"",IF(AND(L502&lt;&gt;"",L502&gt;0,NOT(ISERROR(L502))),VLOOKUP(L502,'ESO dumped WayshrineInfo'!$K$3:$N$9999,4,FALSE),""))</f>
        <v/>
      </c>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7" t="s">
        <v>2678</v>
      </c>
      <c r="AY502" s="21" t="str">
        <f t="shared" si="43"/>
        <v>[576] = {wayshrines={-1,-1,-1,}, dlcId=DLC_MARKARTH</v>
      </c>
      <c r="AZ502" s="21" t="str">
        <f t="shared" si="44"/>
        <v>, veteran=false</v>
      </c>
      <c r="BA502" s="21" t="str">
        <f t="shared" si="45"/>
        <v>, setType=LIBSETS_SETTYPE_MYTHIC</v>
      </c>
      <c r="BB502" s="21" t="str">
        <f t="shared" si="46"/>
        <v>, dropMechanic={LIBSETS_DROP_MECHANIC_ANTIQUITIES}},</v>
      </c>
      <c r="BC502" s="21" t="str">
        <f t="shared" si="47"/>
        <v xml:space="preserve"> --Pearls of Ehlnofey / Perlen der Ehlnofey   [Antiquities]</v>
      </c>
    </row>
    <row r="503" spans="1:55" x14ac:dyDescent="0.25">
      <c r="A503" s="5">
        <v>577</v>
      </c>
      <c r="B503" t="s">
        <v>2434</v>
      </c>
      <c r="C503" t="s">
        <v>2435</v>
      </c>
      <c r="D503" s="3">
        <f t="shared" si="42"/>
        <v>577</v>
      </c>
      <c r="E503" s="42"/>
      <c r="G503" s="3" t="s">
        <v>1484</v>
      </c>
      <c r="H503" s="100">
        <v>3</v>
      </c>
      <c r="I503" t="s">
        <v>1471</v>
      </c>
      <c r="J503" t="s">
        <v>91</v>
      </c>
      <c r="K503" s="37">
        <v>437</v>
      </c>
      <c r="L503" s="37">
        <v>437</v>
      </c>
      <c r="M503" s="37">
        <v>437</v>
      </c>
      <c r="N503">
        <v>0</v>
      </c>
      <c r="O503" s="66" t="s">
        <v>2413</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2434</v>
      </c>
      <c r="W503" s="3" t="s">
        <v>2434</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7" t="s">
        <v>2678</v>
      </c>
      <c r="AY503" s="21" t="str">
        <f t="shared" si="43"/>
        <v>[577] = {wayshrines={437,437,437,}, dlcId=DLC_FLAMES_OF_AMBITION</v>
      </c>
      <c r="AZ503" s="21" t="str">
        <f t="shared" si="44"/>
        <v>, zoneIds={1228}, veteran={[EQUIP_TYPE_HEAD]=true, [EQUIP_TYPE_SHOULDERS]=false}</v>
      </c>
      <c r="BA503" s="21" t="str">
        <f t="shared" si="45"/>
        <v>, setType=LIBSETS_SETTYPE_MONSTER</v>
      </c>
      <c r="BB503" s="21" t="str">
        <f t="shared" si="46"/>
        <v>, dropMechanic={LIBSETS_DROP_MECHANIC_MONSTER_NAME}, dropMechanicNames={['en']='Encrati\'s Behemoth', ['de']='Encrati\'s Behemoth'}},</v>
      </c>
      <c r="BC503" s="21" t="str">
        <f t="shared" si="47"/>
        <v xml:space="preserve"> --Encrati\’s Behemoth / Encrati\'s Behemoth   [Black Drake Villa]</v>
      </c>
    </row>
    <row r="504" spans="1:55" x14ac:dyDescent="0.25">
      <c r="A504" s="5">
        <v>578</v>
      </c>
      <c r="B504" t="s">
        <v>2412</v>
      </c>
      <c r="C504" t="s">
        <v>2412</v>
      </c>
      <c r="D504" s="3">
        <f t="shared" si="42"/>
        <v>578</v>
      </c>
      <c r="E504" s="42"/>
      <c r="G504" s="3" t="s">
        <v>1484</v>
      </c>
      <c r="H504" s="100">
        <v>3</v>
      </c>
      <c r="I504" t="s">
        <v>1471</v>
      </c>
      <c r="J504" t="s">
        <v>91</v>
      </c>
      <c r="K504" s="37">
        <v>454</v>
      </c>
      <c r="L504" s="37">
        <v>454</v>
      </c>
      <c r="M504" s="37">
        <v>454</v>
      </c>
      <c r="N504">
        <v>0</v>
      </c>
      <c r="O504" s="66" t="s">
        <v>2414</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2412</v>
      </c>
      <c r="W504" s="3" t="s">
        <v>2412</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7" t="s">
        <v>2678</v>
      </c>
      <c r="AY504" s="21" t="str">
        <f t="shared" si="43"/>
        <v>[578] = {wayshrines={454,454,454,}, dlcId=DLC_FLAMES_OF_AMBITION</v>
      </c>
      <c r="AZ504" s="21" t="str">
        <f t="shared" si="44"/>
        <v>, zoneIds={1229}, veteran={[EQUIP_TYPE_HEAD]=true, [EQUIP_TYPE_SHOULDERS]=false}</v>
      </c>
      <c r="BA504" s="21" t="str">
        <f t="shared" si="45"/>
        <v>, setType=LIBSETS_SETTYPE_MONSTER</v>
      </c>
      <c r="BB504" s="21" t="str">
        <f t="shared" si="46"/>
        <v>, dropMechanic={LIBSETS_DROP_MECHANIC_MONSTER_NAME}, dropMechanicNames={['en']='Baron Zaudrus', ['de']='Baron Zaudrus'}},</v>
      </c>
      <c r="BC504" s="21" t="str">
        <f t="shared" si="47"/>
        <v xml:space="preserve"> --Baron Zaudrus / Baron Zaudrus   [The Cauldron]</v>
      </c>
    </row>
    <row r="505" spans="1:55" x14ac:dyDescent="0.25">
      <c r="A505" s="5">
        <v>579</v>
      </c>
      <c r="B505" t="s">
        <v>2487</v>
      </c>
      <c r="C505" t="s">
        <v>2486</v>
      </c>
      <c r="D505" s="3">
        <f t="shared" si="42"/>
        <v>579</v>
      </c>
      <c r="G505" s="3" t="s">
        <v>1485</v>
      </c>
      <c r="I505" t="s">
        <v>91</v>
      </c>
      <c r="J505" t="s">
        <v>91</v>
      </c>
      <c r="K505" s="37">
        <v>458</v>
      </c>
      <c r="L505" s="37">
        <v>458</v>
      </c>
      <c r="M505" s="37">
        <v>458</v>
      </c>
      <c r="N505">
        <v>0</v>
      </c>
      <c r="O505" s="66" t="s">
        <v>2407</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WayshrineInfo'!$K$3:$N$9999,4,FALSE),""))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WayshrineInfo'!$K$3:$N$9999,4,FALSE),""))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44"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7" t="s">
        <v>2679</v>
      </c>
      <c r="AY505" s="21" t="str">
        <f t="shared" si="43"/>
        <v>[579] = {wayshrines={458,458,458,}, dlcId=DLC_BLACKWOOD</v>
      </c>
      <c r="AZ505" s="21" t="str">
        <f t="shared" si="44"/>
        <v>, zoneIds={1261}, veteran=false</v>
      </c>
      <c r="BA505" s="21" t="str">
        <f t="shared" si="45"/>
        <v>, setType=LIBSETS_SETTYPE_OVERLAND</v>
      </c>
      <c r="BB505" s="21" t="str">
        <f t="shared" si="46"/>
        <v>, isProcSetAllowedInPvP=1, dropMechanic={LIBSETS_DROP_MECHANIC_OVERLAND_BOSS_DELVE,LIBSETS_DROP_MECHANIC_OVERLAND_BOSS_DELVE,LIBSETS_DROP_MECHANIC_OVERLAND_BOSS_PUBLIC_DUNGEON,LIBSETS_DROP_MECHANIC_OVERLAND_CHEST}},</v>
      </c>
      <c r="BC505" s="21" t="str">
        <f t="shared" si="47"/>
        <v xml:space="preserve"> --Frostbite / Frostbiss   [Blackwood]</v>
      </c>
    </row>
    <row r="506" spans="1:55" x14ac:dyDescent="0.25">
      <c r="A506" s="5">
        <v>580</v>
      </c>
      <c r="B506" t="s">
        <v>2483</v>
      </c>
      <c r="C506" t="s">
        <v>2484</v>
      </c>
      <c r="D506" s="3">
        <f t="shared" si="42"/>
        <v>580</v>
      </c>
      <c r="G506" s="3" t="s">
        <v>1485</v>
      </c>
      <c r="I506" t="s">
        <v>91</v>
      </c>
      <c r="J506" t="s">
        <v>91</v>
      </c>
      <c r="K506" s="37">
        <v>458</v>
      </c>
      <c r="L506" s="37">
        <v>458</v>
      </c>
      <c r="M506" s="37">
        <v>458</v>
      </c>
      <c r="N506">
        <v>0</v>
      </c>
      <c r="O506" s="66" t="s">
        <v>2407</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WayshrineInfo'!$K$3:$N$9999,4,FALSE),""))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WayshrineInfo'!$K$3:$N$9999,4,FALSE),""))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44"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7" t="s">
        <v>2678</v>
      </c>
      <c r="AY506" s="21" t="str">
        <f t="shared" si="43"/>
        <v>[580] = {wayshrines={458,458,458,}, dlcId=DLC_BLACKWOOD</v>
      </c>
      <c r="AZ506" s="21" t="str">
        <f t="shared" si="44"/>
        <v>, zoneIds={1261}, veteran=false</v>
      </c>
      <c r="BA506" s="21" t="str">
        <f t="shared" si="45"/>
        <v>, setType=LIBSETS_SETTYPE_OVERLAND</v>
      </c>
      <c r="BB506" s="21" t="str">
        <f t="shared" si="46"/>
        <v>, dropMechanic={LIBSETS_DROP_MECHANIC_OVERLAND_BOSS_DELVE,LIBSETS_DROP_MECHANIC_OVERLAND_BOSS_DELVE,LIBSETS_DROP_MECHANIC_OVERLAND_BOSS_PUBLIC_DUNGEON,LIBSETS_DROP_MECHANIC_OVERLAND_CHEST}},</v>
      </c>
      <c r="BC506" s="21" t="str">
        <f t="shared" si="47"/>
        <v xml:space="preserve"> --Deadlands Assassin / Totenländer-Assassine   [Blackwood]</v>
      </c>
    </row>
    <row r="507" spans="1:55" x14ac:dyDescent="0.25">
      <c r="A507" s="5">
        <v>581</v>
      </c>
      <c r="B507" t="s">
        <v>2481</v>
      </c>
      <c r="C507" t="s">
        <v>2482</v>
      </c>
      <c r="D507" s="3">
        <f t="shared" si="42"/>
        <v>581</v>
      </c>
      <c r="E507" s="42"/>
      <c r="G507" s="3" t="s">
        <v>1485</v>
      </c>
      <c r="I507" t="s">
        <v>91</v>
      </c>
      <c r="J507" t="s">
        <v>91</v>
      </c>
      <c r="K507" s="37">
        <v>458</v>
      </c>
      <c r="L507" s="37">
        <v>458</v>
      </c>
      <c r="M507" s="37">
        <v>458</v>
      </c>
      <c r="N507">
        <v>0</v>
      </c>
      <c r="O507" s="66" t="s">
        <v>2407</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WayshrineInfo'!$K$3:$N$9999,4,FALSE),""))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WayshrineInfo'!$K$3:$N$9999,4,FALSE),""))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44"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7" t="s">
        <v>2678</v>
      </c>
      <c r="AY507" s="21" t="str">
        <f t="shared" si="43"/>
        <v>[581] = {wayshrines={458,458,458,}, dlcId=DLC_BLACKWOOD</v>
      </c>
      <c r="AZ507" s="21" t="str">
        <f t="shared" si="44"/>
        <v>, zoneIds={1261}, veteran=false</v>
      </c>
      <c r="BA507" s="21" t="str">
        <f t="shared" si="45"/>
        <v>, setType=LIBSETS_SETTYPE_OVERLAND</v>
      </c>
      <c r="BB507" s="21" t="str">
        <f t="shared" si="46"/>
        <v>, dropMechanic={LIBSETS_DROP_MECHANIC_OVERLAND_BOSS_DELVE,LIBSETS_DROP_MECHANIC_OVERLAND_BOSS_DELVE,LIBSETS_DROP_MECHANIC_OVERLAND_BOSS_PUBLIC_DUNGEON,LIBSETS_DROP_MECHANIC_OVERLAND_CHEST}},</v>
      </c>
      <c r="BC507" s="21" t="str">
        <f t="shared" si="47"/>
        <v xml:space="preserve"> --Bog Raider / Moorräuber   [Blackwood]</v>
      </c>
    </row>
    <row r="508" spans="1:55" x14ac:dyDescent="0.25">
      <c r="A508" s="5">
        <v>582</v>
      </c>
      <c r="B508" t="s">
        <v>2480</v>
      </c>
      <c r="C508" t="s">
        <v>2477</v>
      </c>
      <c r="D508" s="3">
        <f t="shared" si="42"/>
        <v>582</v>
      </c>
      <c r="G508" s="3" t="s">
        <v>1479</v>
      </c>
      <c r="I508" t="s">
        <v>91</v>
      </c>
      <c r="J508" t="s">
        <v>91</v>
      </c>
      <c r="K508" s="83">
        <v>458</v>
      </c>
      <c r="L508" s="83">
        <v>458</v>
      </c>
      <c r="M508" s="83">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WayshrineInfo'!$K$3:$N$9999,4,FALSE),""))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WayshrineInfo'!$K$3:$N$9999,4,FALSE),""))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7" t="s">
        <v>2678</v>
      </c>
      <c r="AY508" s="21" t="str">
        <f t="shared" si="43"/>
        <v>[582] = {wayshrines={458,458,458,}, traitsNeeded=3, dlcId=DLC_BLACKWOOD</v>
      </c>
      <c r="AZ508" s="21" t="str">
        <f t="shared" si="44"/>
        <v>, zoneIds={1261,1261,1261}, veteran=false</v>
      </c>
      <c r="BA508" s="21" t="str">
        <f t="shared" si="45"/>
        <v>, setType=LIBSETS_SETTYPE_CRAFTED</v>
      </c>
      <c r="BB508" s="21" t="str">
        <f t="shared" si="46"/>
        <v>},</v>
      </c>
      <c r="BC508" s="21" t="str">
        <f t="shared" si="47"/>
        <v xml:space="preserve"> --Hist Whisperer / Histflüsterer   [Blackwood, Blackwood, Blackwood]</v>
      </c>
    </row>
    <row r="509" spans="1:55" x14ac:dyDescent="0.25">
      <c r="A509" s="5">
        <v>583</v>
      </c>
      <c r="B509" t="s">
        <v>2479</v>
      </c>
      <c r="C509" t="s">
        <v>2478</v>
      </c>
      <c r="D509" s="3">
        <f t="shared" si="42"/>
        <v>583</v>
      </c>
      <c r="G509" s="3" t="s">
        <v>1479</v>
      </c>
      <c r="I509" t="s">
        <v>91</v>
      </c>
      <c r="J509" t="s">
        <v>91</v>
      </c>
      <c r="K509" s="83">
        <v>458</v>
      </c>
      <c r="L509" s="83">
        <v>458</v>
      </c>
      <c r="M509" s="83">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WayshrineInfo'!$K$3:$N$9999,4,FALSE),""))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WayshrineInfo'!$K$3:$N$9999,4,FALSE),""))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7" t="s">
        <v>2678</v>
      </c>
      <c r="AY509" s="21" t="str">
        <f t="shared" si="43"/>
        <v>[583] = {wayshrines={458,458,458,}, traitsNeeded=7, dlcId=DLC_BLACKWOOD</v>
      </c>
      <c r="AZ509" s="21" t="str">
        <f t="shared" si="44"/>
        <v>, zoneIds={1261,1261,1261}, veteran=false</v>
      </c>
      <c r="BA509" s="21" t="str">
        <f t="shared" si="45"/>
        <v>, setType=LIBSETS_SETTYPE_CRAFTED</v>
      </c>
      <c r="BB509" s="21" t="str">
        <f t="shared" si="46"/>
        <v>},</v>
      </c>
      <c r="BC509" s="21" t="str">
        <f t="shared" si="47"/>
        <v xml:space="preserve"> --Heartland Conqueror / Herzlanderoberer   [Blackwood, Blackwood, Blackwood]</v>
      </c>
    </row>
    <row r="510" spans="1:55" x14ac:dyDescent="0.25">
      <c r="A510" s="5">
        <v>584</v>
      </c>
      <c r="B510" t="s">
        <v>2485</v>
      </c>
      <c r="C510" t="s">
        <v>2507</v>
      </c>
      <c r="D510" s="3">
        <f t="shared" si="42"/>
        <v>584</v>
      </c>
      <c r="G510" s="3" t="s">
        <v>1479</v>
      </c>
      <c r="I510" t="s">
        <v>91</v>
      </c>
      <c r="J510" t="s">
        <v>91</v>
      </c>
      <c r="K510" s="83">
        <v>458</v>
      </c>
      <c r="L510" s="83">
        <v>458</v>
      </c>
      <c r="M510" s="83">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WayshrineInfo'!$K$3:$N$9999,4,FALSE),""))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WayshrineInfo'!$K$3:$N$9999,4,FALSE),""))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7" t="s">
        <v>2678</v>
      </c>
      <c r="AY510" s="21" t="str">
        <f t="shared" si="43"/>
        <v>[584] = {wayshrines={458,458,458,}, traitsNeeded=5, dlcId=DLC_BLACKWOOD</v>
      </c>
      <c r="AZ510" s="21" t="str">
        <f t="shared" si="44"/>
        <v>, zoneIds={1261,1261,1261}, veteran=false</v>
      </c>
      <c r="BA510" s="21" t="str">
        <f t="shared" si="45"/>
        <v>, setType=LIBSETS_SETTYPE_CRAFTED</v>
      </c>
      <c r="BB510" s="21" t="str">
        <f t="shared" si="46"/>
        <v>},</v>
      </c>
      <c r="BC510" s="21" t="str">
        <f t="shared" si="47"/>
        <v xml:space="preserve"> --Diamond\'s Victory / Sieg des Diamanten   [Blackwood, Blackwood, Blackwood]</v>
      </c>
    </row>
    <row r="511" spans="1:55" x14ac:dyDescent="0.25">
      <c r="A511" s="5">
        <v>585</v>
      </c>
      <c r="B511" t="s">
        <v>2496</v>
      </c>
      <c r="C511" t="s">
        <v>2497</v>
      </c>
      <c r="D511" s="3">
        <f t="shared" si="42"/>
        <v>585</v>
      </c>
      <c r="G511" s="3" t="s">
        <v>1486</v>
      </c>
      <c r="I511" t="s">
        <v>91</v>
      </c>
      <c r="J511" t="s">
        <v>91</v>
      </c>
      <c r="K511" s="37">
        <v>468</v>
      </c>
      <c r="L511" s="37">
        <v>468</v>
      </c>
      <c r="M511" s="37">
        <v>468</v>
      </c>
      <c r="N511">
        <v>0</v>
      </c>
      <c r="O511" s="66" t="s">
        <v>2464</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2813</v>
      </c>
      <c r="W511" s="3" t="s">
        <v>2829</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WayshrineInfo'!$K$3:$N$9999,4,FALSE),""))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WayshrineInfo'!$K$3:$N$9999,4,FALSE),""))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7" t="s">
        <v>2678</v>
      </c>
      <c r="AY511" s="21" t="str">
        <f t="shared" si="43"/>
        <v>[585] = {wayshrines={468,468,468,}, dlcId=DLC_BLACKWOOD</v>
      </c>
      <c r="AZ511" s="21" t="str">
        <f t="shared" si="44"/>
        <v>, zoneIds={1263}, veteran=false</v>
      </c>
      <c r="BA511" s="21" t="str">
        <f t="shared" si="45"/>
        <v>, setType=LIBSETS_SETTYPE_TRIAL</v>
      </c>
      <c r="BB511" s="21" t="str">
        <f t="shared" si="4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 t="shared" si="47"/>
        <v xml:space="preserve"> --Saxhleel Champion / Saxhleel-Champion   [Rockgrove]</v>
      </c>
    </row>
    <row r="512" spans="1:55" x14ac:dyDescent="0.25">
      <c r="A512" s="5">
        <v>586</v>
      </c>
      <c r="B512" t="s">
        <v>2498</v>
      </c>
      <c r="C512" t="s">
        <v>2508</v>
      </c>
      <c r="D512" s="3">
        <f t="shared" si="42"/>
        <v>586</v>
      </c>
      <c r="G512" s="3" t="s">
        <v>1486</v>
      </c>
      <c r="I512" t="s">
        <v>91</v>
      </c>
      <c r="J512" t="s">
        <v>91</v>
      </c>
      <c r="K512" s="37">
        <v>468</v>
      </c>
      <c r="L512" s="37">
        <v>468</v>
      </c>
      <c r="M512" s="37">
        <v>468</v>
      </c>
      <c r="N512">
        <v>0</v>
      </c>
      <c r="O512" s="66" t="s">
        <v>2464</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2813</v>
      </c>
      <c r="W512" s="3" t="s">
        <v>2829</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7" t="s">
        <v>2678</v>
      </c>
      <c r="AY512" s="21" t="str">
        <f t="shared" si="43"/>
        <v>[586] = {wayshrines={468,468,468,}, dlcId=DLC_BLACKWOOD</v>
      </c>
      <c r="AZ512" s="21" t="str">
        <f t="shared" si="44"/>
        <v>, zoneIds={1263}, veteran=false</v>
      </c>
      <c r="BA512" s="21" t="str">
        <f t="shared" si="45"/>
        <v>, setType=LIBSETS_SETTYPE_TRIAL</v>
      </c>
      <c r="BB512" s="21" t="str">
        <f t="shared" si="4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 t="shared" si="47"/>
        <v xml:space="preserve"> --Sul-Xan\'s Torment / Sul-Xans Folter   [Rockgrove]</v>
      </c>
    </row>
    <row r="513" spans="1:55" x14ac:dyDescent="0.25">
      <c r="A513" s="5">
        <v>587</v>
      </c>
      <c r="B513" t="s">
        <v>2495</v>
      </c>
      <c r="C513" t="s">
        <v>2509</v>
      </c>
      <c r="D513" s="3">
        <f t="shared" si="42"/>
        <v>587</v>
      </c>
      <c r="G513" s="3" t="s">
        <v>1486</v>
      </c>
      <c r="I513" t="s">
        <v>91</v>
      </c>
      <c r="J513" t="s">
        <v>91</v>
      </c>
      <c r="K513" s="37">
        <v>468</v>
      </c>
      <c r="L513" s="37">
        <v>468</v>
      </c>
      <c r="M513" s="37">
        <v>468</v>
      </c>
      <c r="N513">
        <v>0</v>
      </c>
      <c r="O513" s="66" t="s">
        <v>2464</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2813</v>
      </c>
      <c r="W513" s="3" t="s">
        <v>2829</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WayshrineInfo'!$K$3:$N$9999,4,FALSE),""))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WayshrineInfo'!$K$3:$N$9999,4,FALSE),""))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7" t="s">
        <v>2678</v>
      </c>
      <c r="AY513" s="21" t="str">
        <f t="shared" si="43"/>
        <v>[587] = {wayshrines={468,468,468,}, dlcId=DLC_BLACKWOOD</v>
      </c>
      <c r="AZ513" s="21" t="str">
        <f t="shared" si="44"/>
        <v>, zoneIds={1263}, veteran=false</v>
      </c>
      <c r="BA513" s="21" t="str">
        <f t="shared" si="45"/>
        <v>, setType=LIBSETS_SETTYPE_TRIAL</v>
      </c>
      <c r="BB513" s="21" t="str">
        <f t="shared" si="4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 t="shared" si="47"/>
        <v xml:space="preserve"> --Bahsei\'s Mania / Bahseis Manie   [Rockgrove]</v>
      </c>
    </row>
    <row r="514" spans="1:55" x14ac:dyDescent="0.25">
      <c r="A514" s="5">
        <v>588</v>
      </c>
      <c r="B514" t="s">
        <v>2491</v>
      </c>
      <c r="C514" t="s">
        <v>2510</v>
      </c>
      <c r="D514" s="3">
        <f t="shared" si="42"/>
        <v>588</v>
      </c>
      <c r="G514" s="3" t="s">
        <v>1486</v>
      </c>
      <c r="I514" t="s">
        <v>91</v>
      </c>
      <c r="J514" t="s">
        <v>91</v>
      </c>
      <c r="K514">
        <v>468</v>
      </c>
      <c r="L514">
        <v>468</v>
      </c>
      <c r="M514">
        <v>468</v>
      </c>
      <c r="N514">
        <v>0</v>
      </c>
      <c r="O514" s="66" t="s">
        <v>2464</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2813</v>
      </c>
      <c r="W514" s="3" t="s">
        <v>2829</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WayshrineInfo'!$K$3:$N$9999,4,FALSE),""))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WayshrineInfo'!$K$3:$N$9999,4,FALSE),""))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7" t="s">
        <v>2678</v>
      </c>
      <c r="AY514" s="21" t="str">
        <f t="shared" si="43"/>
        <v>[588] = {wayshrines={468,468,468,}, dlcId=DLC_BLACKWOOD</v>
      </c>
      <c r="AZ514" s="21" t="str">
        <f t="shared" si="44"/>
        <v>, zoneIds={1263}, veteran=false</v>
      </c>
      <c r="BA514" s="21" t="str">
        <f t="shared" si="45"/>
        <v>, setType=LIBSETS_SETTYPE_TRIAL</v>
      </c>
      <c r="BB514" s="21" t="str">
        <f t="shared" si="4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 t="shared" si="47"/>
        <v xml:space="preserve"> --Stone-Talker\'s Oath / Eid des Steinsprechers   [Rockgrove]</v>
      </c>
    </row>
    <row r="515" spans="1:55" x14ac:dyDescent="0.25">
      <c r="A515" s="5">
        <v>589</v>
      </c>
      <c r="B515" t="s">
        <v>2489</v>
      </c>
      <c r="C515" t="s">
        <v>2490</v>
      </c>
      <c r="D515" s="3">
        <f t="shared" ref="D515:D560" si="48">A515</f>
        <v>589</v>
      </c>
      <c r="G515" s="3" t="s">
        <v>1486</v>
      </c>
      <c r="I515" t="s">
        <v>92</v>
      </c>
      <c r="J515" t="s">
        <v>91</v>
      </c>
      <c r="K515" s="37">
        <v>468</v>
      </c>
      <c r="L515" s="37">
        <v>468</v>
      </c>
      <c r="M515" s="37">
        <v>468</v>
      </c>
      <c r="N515">
        <v>0</v>
      </c>
      <c r="O515" s="66" t="s">
        <v>2464</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2813</v>
      </c>
      <c r="W515" s="3" t="s">
        <v>2829</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7" t="s">
        <v>2678</v>
      </c>
      <c r="AY515" s="21" t="str">
        <f t="shared" si="43"/>
        <v>[589] = {wayshrines={468,468,468,}, dlcId=DLC_BLACKWOOD</v>
      </c>
      <c r="AZ515" s="21" t="str">
        <f t="shared" si="44"/>
        <v>, zoneIds={1263}, veteran=true</v>
      </c>
      <c r="BA515" s="21" t="str">
        <f t="shared" si="45"/>
        <v>, setType=LIBSETS_SETTYPE_TRIAL</v>
      </c>
      <c r="BB515" s="21" t="str">
        <f t="shared" si="4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 t="shared" si="47"/>
        <v xml:space="preserve"> --Perfected Saxhleel Champion / Perfektionierter Saxhleel-Champion   [Rockgrove]</v>
      </c>
    </row>
    <row r="516" spans="1:55" x14ac:dyDescent="0.25">
      <c r="A516" s="5">
        <v>590</v>
      </c>
      <c r="B516" t="s">
        <v>2506</v>
      </c>
      <c r="C516" t="s">
        <v>2506</v>
      </c>
      <c r="D516" s="3">
        <f t="shared" si="48"/>
        <v>590</v>
      </c>
      <c r="G516" s="3" t="s">
        <v>1486</v>
      </c>
      <c r="I516" t="s">
        <v>92</v>
      </c>
      <c r="J516" t="s">
        <v>91</v>
      </c>
      <c r="K516" s="37">
        <v>468</v>
      </c>
      <c r="L516" s="37">
        <v>468</v>
      </c>
      <c r="M516" s="37">
        <v>468</v>
      </c>
      <c r="N516">
        <v>0</v>
      </c>
      <c r="O516" s="66" t="s">
        <v>2464</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2813</v>
      </c>
      <c r="W516" s="3" t="s">
        <v>2829</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7" t="s">
        <v>2678</v>
      </c>
      <c r="AY516" s="21" t="str">
        <f t="shared" ref="AY516:AY560" si="49">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 t="shared" ref="AZ516:AZ560" si="50">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 t="shared" ref="BA516:BA560" si="51">IF(F516&lt;&gt;"Not in the game (anymore)",IF(A516&lt;&gt;"",", setType="&amp;G516,"")&amp;IF(J516="true",", multiTrialSet=true",""),"")</f>
        <v>, setType=LIBSETS_SETTYPE_TRIAL</v>
      </c>
      <c r="BB516" s="21" t="str">
        <f t="shared" ref="BB516:BB560" si="52">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 t="shared" ref="BC516:BC560" si="53">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x14ac:dyDescent="0.25">
      <c r="A517" s="5">
        <v>591</v>
      </c>
      <c r="B517" t="s">
        <v>2488</v>
      </c>
      <c r="C517" t="s">
        <v>2511</v>
      </c>
      <c r="D517" s="3">
        <f t="shared" si="48"/>
        <v>591</v>
      </c>
      <c r="G517" s="3" t="s">
        <v>1486</v>
      </c>
      <c r="I517" t="s">
        <v>92</v>
      </c>
      <c r="J517" t="s">
        <v>91</v>
      </c>
      <c r="K517" s="37">
        <v>468</v>
      </c>
      <c r="L517" s="37">
        <v>468</v>
      </c>
      <c r="M517" s="37">
        <v>468</v>
      </c>
      <c r="N517">
        <v>0</v>
      </c>
      <c r="O517" s="66" t="s">
        <v>2464</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2813</v>
      </c>
      <c r="W517" s="3" t="s">
        <v>2829</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7" t="s">
        <v>2678</v>
      </c>
      <c r="AY517" s="21" t="str">
        <f t="shared" si="49"/>
        <v>[591] = {wayshrines={468,468,468,}, dlcId=DLC_BLACKWOOD</v>
      </c>
      <c r="AZ517" s="21" t="str">
        <f t="shared" si="50"/>
        <v>, zoneIds={1263}, veteran=true</v>
      </c>
      <c r="BA517" s="21" t="str">
        <f t="shared" si="51"/>
        <v>, setType=LIBSETS_SETTYPE_TRIAL</v>
      </c>
      <c r="BB517" s="21" t="str">
        <f t="shared" si="52"/>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 t="shared" si="53"/>
        <v xml:space="preserve"> --Perfected Bahsei\'s Mania / Bahseis perfektionierte Manie   [Rockgrove]</v>
      </c>
    </row>
    <row r="518" spans="1:55" x14ac:dyDescent="0.25">
      <c r="A518" s="5">
        <v>592</v>
      </c>
      <c r="B518" t="s">
        <v>2499</v>
      </c>
      <c r="C518" t="s">
        <v>2512</v>
      </c>
      <c r="D518" s="3">
        <f t="shared" si="48"/>
        <v>592</v>
      </c>
      <c r="G518" s="3" t="s">
        <v>1486</v>
      </c>
      <c r="I518" t="s">
        <v>92</v>
      </c>
      <c r="J518" t="s">
        <v>91</v>
      </c>
      <c r="K518" s="37">
        <v>468</v>
      </c>
      <c r="L518" s="37">
        <v>468</v>
      </c>
      <c r="M518" s="37">
        <v>468</v>
      </c>
      <c r="N518">
        <v>0</v>
      </c>
      <c r="O518" s="66" t="s">
        <v>2464</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2813</v>
      </c>
      <c r="W518" s="3" t="s">
        <v>2829</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7" t="s">
        <v>2678</v>
      </c>
      <c r="AY518" s="21" t="str">
        <f t="shared" si="49"/>
        <v>[592] = {wayshrines={468,468,468,}, dlcId=DLC_BLACKWOOD</v>
      </c>
      <c r="AZ518" s="21" t="str">
        <f t="shared" si="50"/>
        <v>, zoneIds={1263}, veteran=true</v>
      </c>
      <c r="BA518" s="21" t="str">
        <f t="shared" si="51"/>
        <v>, setType=LIBSETS_SETTYPE_TRIAL</v>
      </c>
      <c r="BB518" s="21" t="str">
        <f t="shared" si="52"/>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 t="shared" si="53"/>
        <v xml:space="preserve"> --Perfected Stone-Talker\'s Oath / Perfektionierter Eid des Steinsprechers   [Rockgrove]</v>
      </c>
    </row>
    <row r="519" spans="1:55" x14ac:dyDescent="0.25">
      <c r="A519" s="5">
        <v>593</v>
      </c>
      <c r="B519" t="s">
        <v>2500</v>
      </c>
      <c r="C519" t="s">
        <v>2500</v>
      </c>
      <c r="D519" s="3">
        <f t="shared" si="48"/>
        <v>593</v>
      </c>
      <c r="G519" s="3" t="s">
        <v>1692</v>
      </c>
      <c r="I519" t="s">
        <v>91</v>
      </c>
      <c r="J519" t="s">
        <v>91</v>
      </c>
      <c r="K519" s="37">
        <v>-1</v>
      </c>
      <c r="L519" s="37">
        <v>-1</v>
      </c>
      <c r="M519" s="37">
        <v>-1</v>
      </c>
      <c r="O519" s="66" t="s">
        <v>1809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2406</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3" t="s">
        <v>1689</v>
      </c>
      <c r="V519" s="3" t="str">
        <f>IF(U519&lt;&gt;"",IF(U519&lt;&gt;"LIBSETS_DROP_MECHANIC_MONSTER_NAME",VLOOKUP(U519,'LibSets constants'!$I$4:$L$1003,3,FALSE),""),"")</f>
        <v>Antiquities (Mythic set items)</v>
      </c>
      <c r="W519" s="3" t="str">
        <f>IF(U519&lt;&gt;"",IF(U519&lt;&gt;"LIBSETS_DROP_MECHANIC_MONSTER_NAME",VLOOKUP(U519,'LibSets constants'!$I$4:$L$1003,4,FALSE),""),"")</f>
        <v>Antiquitäten (Mytische Set Gegenstände)</v>
      </c>
      <c r="X519" s="3"/>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7" t="s">
        <v>2678</v>
      </c>
      <c r="AY519" s="21" t="str">
        <f t="shared" si="49"/>
        <v>[593] = {wayshrines={-1,-1,-1,}, dlcId=DLC_BLACKWOOD</v>
      </c>
      <c r="AZ519" s="21" t="str">
        <f t="shared" si="50"/>
        <v>, veteran=false</v>
      </c>
      <c r="BA519" s="21" t="str">
        <f t="shared" si="51"/>
        <v>, setType=LIBSETS_SETTYPE_MYTHIC</v>
      </c>
      <c r="BB519" s="21" t="str">
        <f t="shared" si="52"/>
        <v>, dropMechanic={LIBSETS_DROP_MECHANIC_ANTIQUITIES}},</v>
      </c>
      <c r="BC519" s="21" t="str">
        <f t="shared" si="53"/>
        <v xml:space="preserve"> --Gaze of Sithis / Gaze of Sithis   [Antiquities]</v>
      </c>
    </row>
    <row r="520" spans="1:55" x14ac:dyDescent="0.25">
      <c r="A520" s="5">
        <v>594</v>
      </c>
      <c r="B520" t="s">
        <v>2505</v>
      </c>
      <c r="C520" t="s">
        <v>2505</v>
      </c>
      <c r="D520" s="3">
        <f t="shared" si="48"/>
        <v>594</v>
      </c>
      <c r="G520" s="3" t="s">
        <v>1692</v>
      </c>
      <c r="I520" t="s">
        <v>91</v>
      </c>
      <c r="J520" t="s">
        <v>91</v>
      </c>
      <c r="K520" s="37">
        <v>-1</v>
      </c>
      <c r="L520" s="37">
        <v>-1</v>
      </c>
      <c r="M520" s="37">
        <v>-1</v>
      </c>
      <c r="O520" s="66" t="s">
        <v>1809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2406</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3" t="s">
        <v>1689</v>
      </c>
      <c r="V520" s="3" t="str">
        <f>IF(U520&lt;&gt;"",IF(U520&lt;&gt;"LIBSETS_DROP_MECHANIC_MONSTER_NAME",VLOOKUP(U520,'LibSets constants'!$I$4:$L$1003,3,FALSE),""),"")</f>
        <v>Antiquities (Mythic set items)</v>
      </c>
      <c r="W520" s="3" t="str">
        <f>IF(U520&lt;&gt;"",IF(U520&lt;&gt;"LIBSETS_DROP_MECHANIC_MONSTER_NAME",VLOOKUP(U520,'LibSets constants'!$I$4:$L$1003,4,FALSE),""),"")</f>
        <v>Antiquitäten (Mytische Set Gegenstände)</v>
      </c>
      <c r="X520" s="3"/>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B520" s="43" t="str">
        <f>IF(AA520&lt;&gt;"",IF(AA520&lt;&gt;"LIBSETS_DROP_MECHANIC_MONSTER_NAME",VLOOKUP(AA520,'LibSets constants'!$I$4:$L$1003,3,FALSE),""),"")</f>
        <v/>
      </c>
      <c r="AC520" s="43" t="str">
        <f>IF(AA520&lt;&gt;"",IF(AA520&lt;&gt;"LIBSETS_DROP_MECHANIC_MONSTER_NAME",VLOOKUP(AA520,'LibSets constants'!$I$4:$L$1003,4,FALSE),""),"")</f>
        <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c r="AG520" s="43" t="str">
        <f>IF(AF520&lt;&gt;"",IF(AF520&lt;&gt;"LIBSETS_DROP_MECHANIC_MONSTER_NAME",VLOOKUP(AF520,'LibSets constants'!$I$4:$L$1003,3,FALSE),""),"")</f>
        <v/>
      </c>
      <c r="AH520" s="43" t="str">
        <f>IF(AF520&lt;&gt;"",IF(AF520&lt;&gt;"LIBSETS_DROP_MECHANIC_MONSTER_NAME",VLOOKUP(AF520,'LibSets constants'!$I$4:$L$1003,4,FALSE),""),"")</f>
        <v/>
      </c>
      <c r="AI520" s="3" t="str">
        <f>IF(G520&lt;&gt;"LIBSETS_SETTYPE_BATTLEGROUND",IF(G520&lt;&gt;"LIBSETS_SETTYPE_SPECIAL",IF(AJ520&lt;&gt;"",VLOOKUP(AJ520,'ESO zone constants'!$D$3:$H$4953,5,FALSE),""),""),"")</f>
        <v/>
      </c>
      <c r="AK520" s="44"/>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7" t="s">
        <v>2678</v>
      </c>
      <c r="AY520" s="21" t="str">
        <f t="shared" si="49"/>
        <v>[594] = {wayshrines={-1,-1,-1,}, dlcId=DLC_BLACKWOOD</v>
      </c>
      <c r="AZ520" s="21" t="str">
        <f t="shared" si="50"/>
        <v>, veteran=false</v>
      </c>
      <c r="BA520" s="21" t="str">
        <f t="shared" si="51"/>
        <v>, setType=LIBSETS_SETTYPE_MYTHIC</v>
      </c>
      <c r="BB520" s="21" t="str">
        <f t="shared" si="52"/>
        <v>, dropMechanic={LIBSETS_DROP_MECHANIC_ANTIQUITIES}},</v>
      </c>
      <c r="BC520" s="21" t="str">
        <f t="shared" si="53"/>
        <v xml:space="preserve"> --Harpooner\'s Wading Kilt / Harpooner\'s Wading Kilt   [Antiquities]</v>
      </c>
    </row>
    <row r="521" spans="1:55" x14ac:dyDescent="0.25">
      <c r="A521" s="5">
        <v>596</v>
      </c>
      <c r="B521" t="s">
        <v>2504</v>
      </c>
      <c r="C521" t="s">
        <v>2504</v>
      </c>
      <c r="D521" s="3">
        <f t="shared" si="48"/>
        <v>596</v>
      </c>
      <c r="G521" s="3" t="s">
        <v>1692</v>
      </c>
      <c r="I521" t="s">
        <v>91</v>
      </c>
      <c r="J521" t="s">
        <v>91</v>
      </c>
      <c r="K521" s="37">
        <v>-1</v>
      </c>
      <c r="L521" s="37">
        <v>-1</v>
      </c>
      <c r="M521" s="37">
        <v>-1</v>
      </c>
      <c r="O521" s="66" t="s">
        <v>1809</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Antiquities</v>
      </c>
      <c r="R521" s="66" t="s">
        <v>2406</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33" t="s">
        <v>1689</v>
      </c>
      <c r="V521" s="3" t="str">
        <f>IF(U521&lt;&gt;"",IF(U521&lt;&gt;"LIBSETS_DROP_MECHANIC_MONSTER_NAME",VLOOKUP(U521,'LibSets constants'!$I$4:$L$1003,3,FALSE),""),"")</f>
        <v>Antiquities (Mythic set items)</v>
      </c>
      <c r="W521" s="3" t="str">
        <f>IF(U521&lt;&gt;"",IF(U521&lt;&gt;"LIBSETS_DROP_MECHANIC_MONSTER_NAME",VLOOKUP(U521,'LibSets constants'!$I$4:$L$1003,4,FALSE),""),"")</f>
        <v>Antiquitäten (Mytische Set Gegenstände)</v>
      </c>
      <c r="X521" s="3"/>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B521" s="43" t="str">
        <f>IF(AA521&lt;&gt;"",IF(AA521&lt;&gt;"LIBSETS_DROP_MECHANIC_MONSTER_NAME",VLOOKUP(AA521,'LibSets constants'!$I$4:$L$1003,3,FALSE),""),"")</f>
        <v/>
      </c>
      <c r="AC521" s="43" t="str">
        <f>IF(AA521&lt;&gt;"",IF(AA521&lt;&gt;"LIBSETS_DROP_MECHANIC_MONSTER_NAME",VLOOKUP(AA521,'LibSets constants'!$I$4:$L$1003,4,FALSE),""),"")</f>
        <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7" t="s">
        <v>2678</v>
      </c>
      <c r="AY521" s="21" t="str">
        <f t="shared" si="49"/>
        <v>[596] = {wayshrines={-1,-1,-1,}, dlcId=DLC_BLACKWOOD</v>
      </c>
      <c r="AZ521" s="21" t="str">
        <f t="shared" si="50"/>
        <v>, veteran=false</v>
      </c>
      <c r="BA521" s="21" t="str">
        <f t="shared" si="51"/>
        <v>, setType=LIBSETS_SETTYPE_MYTHIC</v>
      </c>
      <c r="BB521" s="21" t="str">
        <f t="shared" si="52"/>
        <v>, dropMechanic={LIBSETS_DROP_MECHANIC_ANTIQUITIES}},</v>
      </c>
      <c r="BC521" s="21" t="str">
        <f t="shared" si="53"/>
        <v xml:space="preserve"> --Death Dealer\'s Fete / Death Dealer\'s Fete   [Antiquities]</v>
      </c>
    </row>
    <row r="522" spans="1:55" x14ac:dyDescent="0.25">
      <c r="A522" s="5">
        <v>597</v>
      </c>
      <c r="B522" t="s">
        <v>2515</v>
      </c>
      <c r="C522" t="s">
        <v>2515</v>
      </c>
      <c r="D522" s="3">
        <f t="shared" si="48"/>
        <v>597</v>
      </c>
      <c r="G522" s="3" t="s">
        <v>1692</v>
      </c>
      <c r="I522" t="s">
        <v>91</v>
      </c>
      <c r="J522" t="s">
        <v>91</v>
      </c>
      <c r="K522" s="37">
        <v>-1</v>
      </c>
      <c r="L522" s="37">
        <v>-1</v>
      </c>
      <c r="M522" s="37">
        <v>-1</v>
      </c>
      <c r="O522" s="66" t="s">
        <v>1809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2406</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3" t="s">
        <v>1689</v>
      </c>
      <c r="V522" s="3" t="str">
        <f>IF(U522&lt;&gt;"",IF(U522&lt;&gt;"LIBSETS_DROP_MECHANIC_MONSTER_NAME",VLOOKUP(U522,'LibSets constants'!$I$4:$L$1003,3,FALSE),""),"")</f>
        <v>Antiquities (Mythic set items)</v>
      </c>
      <c r="W522" s="3" t="str">
        <f>IF(U522&lt;&gt;"",IF(U522&lt;&gt;"LIBSETS_DROP_MECHANIC_MONSTER_NAME",VLOOKUP(U522,'LibSets constants'!$I$4:$L$1003,4,FALSE),""),"")</f>
        <v>Antiquitäten (Mytische Set Gegenstände)</v>
      </c>
      <c r="X522" s="3"/>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B522" s="43" t="str">
        <f>IF(AA522&lt;&gt;"",IF(AA522&lt;&gt;"LIBSETS_DROP_MECHANIC_MONSTER_NAME",VLOOKUP(AA522,'LibSets constants'!$I$4:$L$1003,3,FALSE),""),"")</f>
        <v/>
      </c>
      <c r="AC522" s="4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F522" s="44"/>
      <c r="AG522" s="43" t="str">
        <f>IF(AF522&lt;&gt;"",IF(AF522&lt;&gt;"LIBSETS_DROP_MECHANIC_MONSTER_NAME",VLOOKUP(AF522,'LibSets constants'!$I$4:$L$1003,3,FALSE),""),"")</f>
        <v/>
      </c>
      <c r="AH522" s="43" t="str">
        <f>IF(AF522&lt;&gt;"",IF(AF522&lt;&gt;"LIBSETS_DROP_MECHANIC_MONSTER_NAME",VLOOKUP(AF522,'LibSets constants'!$I$4:$L$1003,4,FALSE),""),"")</f>
        <v/>
      </c>
      <c r="AI522" s="3" t="str">
        <f>IF(G522&lt;&gt;"LIBSETS_SETTYPE_BATTLEGROUND",IF(G522&lt;&gt;"LIBSETS_SETTYPE_SPECIAL",IF(AJ522&lt;&gt;"",VLOOKUP(AJ522,'ESO zone constants'!$D$3:$H$4953,5,FALSE),""),""),"")</f>
        <v/>
      </c>
      <c r="AK522" s="44"/>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P522" s="44"/>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7" t="s">
        <v>2679</v>
      </c>
      <c r="AY522" s="21" t="str">
        <f t="shared" si="49"/>
        <v>[597] = {wayshrines={-1,-1,-1,}, dlcId=DLC_BLACKWOOD</v>
      </c>
      <c r="AZ522" s="21" t="str">
        <f t="shared" si="50"/>
        <v>, veteran=false</v>
      </c>
      <c r="BA522" s="21" t="str">
        <f t="shared" si="51"/>
        <v>, setType=LIBSETS_SETTYPE_MYTHIC</v>
      </c>
      <c r="BB522" s="21" t="str">
        <f t="shared" si="52"/>
        <v>, isProcSetAllowedInPvP=1, dropMechanic={LIBSETS_DROP_MECHANIC_ANTIQUITIES}},</v>
      </c>
      <c r="BC522" s="21" t="str">
        <f t="shared" si="53"/>
        <v xml:space="preserve"> --Shapeshifter\'s Chain / Shapeshifter\'s Chain   [Antiquities]</v>
      </c>
    </row>
    <row r="523" spans="1:55" x14ac:dyDescent="0.25">
      <c r="A523" s="5">
        <v>598</v>
      </c>
      <c r="B523" t="s">
        <v>2501</v>
      </c>
      <c r="C523" t="s">
        <v>2492</v>
      </c>
      <c r="D523" s="3">
        <f t="shared" si="48"/>
        <v>598</v>
      </c>
      <c r="F523" t="s">
        <v>2795</v>
      </c>
      <c r="G523" s="8" t="s">
        <v>2794</v>
      </c>
      <c r="I523" t="s">
        <v>91</v>
      </c>
      <c r="J523" t="s">
        <v>91</v>
      </c>
      <c r="K523">
        <v>-1</v>
      </c>
      <c r="L523">
        <v>-1</v>
      </c>
      <c r="M523">
        <v>-1</v>
      </c>
      <c r="N523">
        <v>0</v>
      </c>
      <c r="O523" s="66" t="s">
        <v>39</v>
      </c>
      <c r="P523" s="3">
        <f>IF(AND(G523&lt;&gt;"LIBSETS_SETTYPE_BATTLEGROUND",G523&lt;&gt;"LIBSETS_SETTYPE_SPECIAL",G523&lt;&gt;"LIBSETS_SETTYPE_MYTHIC"), IF(Q523&lt;&gt;"",VLOOKUP(Q523,'ESO zone constants'!$D$3:$H$10001,5,FALSE),""),"")</f>
        <v>584</v>
      </c>
      <c r="Q523" t="str">
        <f>IF(AND(O523&lt;&gt;"",NOT(ISERROR(O523))),O523, IF(AND(K523&lt;&gt;"",K523&gt;0,NOT(ISERROR(K523))),VLOOKUP(K523,'ESO dumped WayshrineInfo'!$K$3:$N$9999,4,FALSE),""))</f>
        <v>Imperial City</v>
      </c>
      <c r="R523" s="66" t="s">
        <v>2406</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2809</v>
      </c>
      <c r="W523" s="3" t="s">
        <v>2800</v>
      </c>
      <c r="X523" s="97"/>
      <c r="Y523" s="3">
        <f>IF(G523&lt;&gt;"LIBSETS_SETTYPE_BATTLEGROUND",IF(G523&lt;&gt;"LIBSETS_SETTYPE_SPECIAL",IF(X523&lt;&gt;"",X523,IF(Z523&lt;&gt;"",VLOOKUP(Z523,'ESO zone constants'!$D$3:$H$4953,5,FALSE),"")),""),"")</f>
        <v>643</v>
      </c>
      <c r="Z523" t="s">
        <v>448</v>
      </c>
      <c r="AA523" s="43" t="s">
        <v>2810</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K523" s="44"/>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7" t="s">
        <v>2678</v>
      </c>
      <c r="AY523" s="21" t="str">
        <f t="shared" si="49"/>
        <v>[598] = {wayshrines={-1,-1,-1,}, dlcId=DLC_BLACKWOOD</v>
      </c>
      <c r="AZ523" s="21" t="str">
        <f t="shared" si="50"/>
        <v>, zoneIds={584,643}, veteran=false</v>
      </c>
      <c r="BA523" s="21" t="str">
        <f t="shared" si="51"/>
        <v>, setType=LIBSETS_SETTYPE_IMPERIALCITY_MONSTER</v>
      </c>
      <c r="BB523" s="21" t="str">
        <f t="shared" si="52"/>
        <v>, dropMechanic={LIBSETS_DROP_MECHANIC_MONSTER_NAME,LIBSETS_DROP_MECHANIC_TELVAR_EQUIPMENT_LOCKBOX_MERCHANT}, dropMechanicNames={['en']='Zoal the Ever-Wakeful (Elvengarden district, north-west)', ['de']='Zoal der Immerwache (Elfengarten Bezirk, Nord-Westen)'}},</v>
      </c>
      <c r="BC523" s="21" t="str">
        <f t="shared" si="53"/>
        <v xml:space="preserve"> --Zoal the Ever-Wakeful / Zoal der Immerwache   [Imperial City, Imperial Sewers]</v>
      </c>
    </row>
    <row r="524" spans="1:55" x14ac:dyDescent="0.25">
      <c r="A524" s="5">
        <v>599</v>
      </c>
      <c r="B524" t="s">
        <v>2502</v>
      </c>
      <c r="C524" t="s">
        <v>2493</v>
      </c>
      <c r="D524" s="3">
        <f t="shared" si="48"/>
        <v>599</v>
      </c>
      <c r="F524" t="s">
        <v>2795</v>
      </c>
      <c r="G524" s="8" t="s">
        <v>2794</v>
      </c>
      <c r="I524" t="s">
        <v>91</v>
      </c>
      <c r="J524" t="s">
        <v>91</v>
      </c>
      <c r="K524">
        <v>-1</v>
      </c>
      <c r="L524">
        <v>-1</v>
      </c>
      <c r="M524">
        <v>-1</v>
      </c>
      <c r="N524">
        <v>0</v>
      </c>
      <c r="O524" s="66" t="s">
        <v>39</v>
      </c>
      <c r="P524" s="3">
        <f>IF(AND(G524&lt;&gt;"LIBSETS_SETTYPE_BATTLEGROUND",G524&lt;&gt;"LIBSETS_SETTYPE_SPECIAL",G524&lt;&gt;"LIBSETS_SETTYPE_MYTHIC"), IF(Q524&lt;&gt;"",VLOOKUP(Q524,'ESO zone constants'!$D$3:$H$10001,5,FALSE),""),"")</f>
        <v>584</v>
      </c>
      <c r="Q524" t="str">
        <f>IF(AND(O524&lt;&gt;"",NOT(ISERROR(O524))),O524, IF(AND(K524&lt;&gt;"",K524&gt;0,NOT(ISERROR(K524))),VLOOKUP(K524,'ESO dumped WayshrineInfo'!$K$3:$N$9999,4,FALSE),""))</f>
        <v>Imperial City</v>
      </c>
      <c r="R524" s="66" t="s">
        <v>2406</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2808</v>
      </c>
      <c r="W524" s="3" t="s">
        <v>2798</v>
      </c>
      <c r="X524" s="3"/>
      <c r="Y524" s="3">
        <f>IF(G524&lt;&gt;"LIBSETS_SETTYPE_BATTLEGROUND",IF(G524&lt;&gt;"LIBSETS_SETTYPE_SPECIAL",IF(X524&lt;&gt;"",X524,IF(Z524&lt;&gt;"",VLOOKUP(Z524,'ESO zone constants'!$D$3:$H$4953,5,FALSE),"")),""),"")</f>
        <v>643</v>
      </c>
      <c r="Z524" t="s">
        <v>448</v>
      </c>
      <c r="AA524" s="33" t="s">
        <v>2810</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7" t="s">
        <v>2678</v>
      </c>
      <c r="AY524" s="21" t="str">
        <f t="shared" si="49"/>
        <v>[599] = {wayshrines={-1,-1,-1,}, dlcId=DLC_BLACKWOOD</v>
      </c>
      <c r="AZ524" s="21" t="str">
        <f t="shared" si="50"/>
        <v>, zoneIds={584,643}, veteran=false</v>
      </c>
      <c r="BA524" s="21" t="str">
        <f t="shared" si="51"/>
        <v>, setType=LIBSETS_SETTYPE_IMPERIALCITY_MONSTER</v>
      </c>
      <c r="BB524" s="21" t="str">
        <f t="shared" si="52"/>
        <v>, dropMechanic={LIBSETS_DROP_MECHANIC_MONSTER_NAME,LIBSETS_DROP_MECHANIC_TELVAR_EQUIPMENT_LOCKBOX_MERCHANT}, dropMechanicNames={['en']='Immolator Charr (Temple district, south)', ['de']='Entflammer Charr (Tempelbezirk, Süden)'}},</v>
      </c>
      <c r="BC524" s="21" t="str">
        <f t="shared" si="53"/>
        <v xml:space="preserve"> --Immolator Charr / Entflammer Charr   [Imperial City, Imperial Sewers]</v>
      </c>
    </row>
    <row r="525" spans="1:55" x14ac:dyDescent="0.25">
      <c r="A525" s="5">
        <v>600</v>
      </c>
      <c r="B525" t="s">
        <v>2503</v>
      </c>
      <c r="C525" t="s">
        <v>2494</v>
      </c>
      <c r="D525" s="3">
        <f t="shared" si="48"/>
        <v>600</v>
      </c>
      <c r="F525" t="s">
        <v>2795</v>
      </c>
      <c r="G525" s="8" t="s">
        <v>2794</v>
      </c>
      <c r="I525" t="s">
        <v>91</v>
      </c>
      <c r="J525" t="s">
        <v>91</v>
      </c>
      <c r="K525">
        <v>-1</v>
      </c>
      <c r="L525">
        <v>-1</v>
      </c>
      <c r="M525">
        <v>-1</v>
      </c>
      <c r="N525">
        <v>0</v>
      </c>
      <c r="O525" s="66" t="s">
        <v>39</v>
      </c>
      <c r="P525" s="3">
        <f>IF(AND(G525&lt;&gt;"LIBSETS_SETTYPE_BATTLEGROUND",G525&lt;&gt;"LIBSETS_SETTYPE_SPECIAL",G525&lt;&gt;"LIBSETS_SETTYPE_MYTHIC"), IF(Q525&lt;&gt;"",VLOOKUP(Q525,'ESO zone constants'!$D$3:$H$10001,5,FALSE),""),"")</f>
        <v>584</v>
      </c>
      <c r="Q525" t="str">
        <f>IF(AND(O525&lt;&gt;"",NOT(ISERROR(O525))),O525, IF(AND(K525&lt;&gt;"",K525&gt;0,NOT(ISERROR(K525))),VLOOKUP(K525,'ESO dumped WayshrineInfo'!$K$3:$N$9999,4,FALSE),""))</f>
        <v>Imperial City</v>
      </c>
      <c r="R525" s="66" t="s">
        <v>2406</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2807</v>
      </c>
      <c r="W525" s="3" t="s">
        <v>2799</v>
      </c>
      <c r="X525" s="3"/>
      <c r="Y525" s="3">
        <f>IF(G525&lt;&gt;"LIBSETS_SETTYPE_BATTLEGROUND",IF(G525&lt;&gt;"LIBSETS_SETTYPE_SPECIAL",IF(X525&lt;&gt;"",X525,IF(Z525&lt;&gt;"",VLOOKUP(Z525,'ESO zone constants'!$D$3:$H$4953,5,FALSE),"")),""),"")</f>
        <v>643</v>
      </c>
      <c r="Z525" t="s">
        <v>448</v>
      </c>
      <c r="AA525" s="33" t="s">
        <v>2810</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7" t="s">
        <v>2678</v>
      </c>
      <c r="AY525" s="21" t="str">
        <f t="shared" si="49"/>
        <v>[600] = {wayshrines={-1,-1,-1,}, dlcId=DLC_BLACKWOOD</v>
      </c>
      <c r="AZ525" s="21" t="str">
        <f t="shared" si="50"/>
        <v>, zoneIds={584,643}, veteran=false</v>
      </c>
      <c r="BA525" s="21" t="str">
        <f t="shared" si="51"/>
        <v>, setType=LIBSETS_SETTYPE_IMPERIALCITY_MONSTER</v>
      </c>
      <c r="BB525" s="21" t="str">
        <f t="shared" si="52"/>
        <v>, dropMechanic={LIBSETS_DROP_MECHANIC_MONSTER_NAME,LIBSETS_DROP_MECHANIC_TELVAR_EQUIPMENT_LOCKBOX_MERCHANT}, dropMechanicNames={['en']='Glorgoloch the Destroyer (Arena district, north-east)', ['de']='Glorgoloch der Zerstörer (Arenabezirk, Nord-Osten)'}},</v>
      </c>
      <c r="BC525" s="21" t="str">
        <f t="shared" si="53"/>
        <v xml:space="preserve"> --Glorgoloch the Destroyer / Glorgoloch der Zerstörer   [Imperial City, Imperial Sewers]</v>
      </c>
    </row>
    <row r="526" spans="1:55" x14ac:dyDescent="0.25">
      <c r="A526" s="5">
        <v>602</v>
      </c>
      <c r="B526" t="s">
        <v>2541</v>
      </c>
      <c r="C526" t="s">
        <v>2784</v>
      </c>
      <c r="D526" s="3">
        <f t="shared" si="48"/>
        <v>602</v>
      </c>
      <c r="G526" s="8" t="s">
        <v>1482</v>
      </c>
      <c r="I526" t="s">
        <v>91</v>
      </c>
      <c r="J526" t="s">
        <v>91</v>
      </c>
      <c r="K526">
        <v>469</v>
      </c>
      <c r="L526">
        <v>469</v>
      </c>
      <c r="M526">
        <v>469</v>
      </c>
      <c r="N526">
        <v>0</v>
      </c>
      <c r="O526" s="66" t="s">
        <v>2524</v>
      </c>
      <c r="P526" s="3">
        <f>IF(AND(G526&lt;&gt;"LIBSETS_SETTYPE_BATTLEGROUND",G526&lt;&gt;"LIBSETS_SETTYPE_SPECIAL",G526&lt;&gt;"LIBSETS_SETTYPE_MYTHIC"), IF(Q526&lt;&gt;"",VLOOKUP(Q526,'ESO zone constants'!$D$3:$H$10001,5,FALSE),""),"")</f>
        <v>1268</v>
      </c>
      <c r="Q526" t="str">
        <f>IF(AND(O526&lt;&gt;"",NOT(ISERROR(O526))),O526, IF(AND(K526&lt;&gt;"",K526&gt;0,NOT(ISERROR(K526))),VLOOKUP(K526,'ESO dumped WayshrineInfo'!$K$3:$N$9999,4,FALSE),""))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WayshrineInfo'!$K$3:$N$9999,4,FALSE),""))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WayshrineInfo'!$K$3:$N$9999,4,FALSE),""))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7" t="s">
        <v>2678</v>
      </c>
      <c r="AY526" s="21" t="str">
        <f t="shared" si="49"/>
        <v>[602] = {wayshrines={469,469,469,}, dlcId=DLC_WAKING_FLAME</v>
      </c>
      <c r="AZ526" s="21" t="str">
        <f t="shared" si="50"/>
        <v>, zoneIds={1268}, veteran=false</v>
      </c>
      <c r="BA526" s="21" t="str">
        <f t="shared" si="51"/>
        <v>, setType=LIBSETS_SETTYPE_DUNGEON</v>
      </c>
      <c r="BB526" s="21" t="str">
        <f t="shared" si="52"/>
        <v>},</v>
      </c>
      <c r="BC526" s="21" t="str">
        <f t="shared" si="53"/>
        <v xml:space="preserve"> --Crimson Oath\'s Rive / Spalt des Karmesinschwurs   [The Dread Cellar]</v>
      </c>
    </row>
    <row r="527" spans="1:55" x14ac:dyDescent="0.25">
      <c r="A527" s="5">
        <v>603</v>
      </c>
      <c r="B527" t="s">
        <v>2539</v>
      </c>
      <c r="C527" t="s">
        <v>2785</v>
      </c>
      <c r="D527" s="3">
        <f t="shared" si="48"/>
        <v>603</v>
      </c>
      <c r="G527" s="8" t="s">
        <v>1482</v>
      </c>
      <c r="I527" t="s">
        <v>91</v>
      </c>
      <c r="J527" t="s">
        <v>91</v>
      </c>
      <c r="K527">
        <v>469</v>
      </c>
      <c r="L527">
        <v>469</v>
      </c>
      <c r="M527">
        <v>469</v>
      </c>
      <c r="N527">
        <v>0</v>
      </c>
      <c r="O527" s="66" t="s">
        <v>2524</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7" t="s">
        <v>2678</v>
      </c>
      <c r="AY527" s="21" t="str">
        <f t="shared" si="49"/>
        <v>[603] = {wayshrines={469,469,469,}, dlcId=DLC_WAKING_FLAME</v>
      </c>
      <c r="AZ527" s="21" t="str">
        <f t="shared" si="50"/>
        <v>, zoneIds={1268}, veteran=false</v>
      </c>
      <c r="BA527" s="21" t="str">
        <f t="shared" si="51"/>
        <v>, setType=LIBSETS_SETTYPE_DUNGEON</v>
      </c>
      <c r="BB527" s="21" t="str">
        <f t="shared" si="52"/>
        <v>},</v>
      </c>
      <c r="BC527" s="21" t="str">
        <f t="shared" si="53"/>
        <v xml:space="preserve"> --Scorion\'s Feast  / Festmahl des Skorions   [The Dread Cellar]</v>
      </c>
    </row>
    <row r="528" spans="1:55" x14ac:dyDescent="0.25">
      <c r="A528" s="5">
        <v>604</v>
      </c>
      <c r="B528" t="s">
        <v>2540</v>
      </c>
      <c r="C528" t="s">
        <v>2517</v>
      </c>
      <c r="D528" s="3">
        <f t="shared" si="48"/>
        <v>604</v>
      </c>
      <c r="G528" s="8" t="s">
        <v>1482</v>
      </c>
      <c r="I528" t="s">
        <v>91</v>
      </c>
      <c r="J528" t="s">
        <v>91</v>
      </c>
      <c r="K528">
        <v>469</v>
      </c>
      <c r="L528">
        <v>469</v>
      </c>
      <c r="M528">
        <v>469</v>
      </c>
      <c r="N528">
        <v>0</v>
      </c>
      <c r="O528" s="66" t="s">
        <v>2524</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7" t="s">
        <v>2678</v>
      </c>
      <c r="AY528" s="21" t="str">
        <f t="shared" si="49"/>
        <v>[604] = {wayshrines={469,469,469,}, dlcId=DLC_WAKING_FLAME</v>
      </c>
      <c r="AZ528" s="21" t="str">
        <f t="shared" si="50"/>
        <v>, zoneIds={1268}, veteran=false</v>
      </c>
      <c r="BA528" s="21" t="str">
        <f t="shared" si="51"/>
        <v>, setType=LIBSETS_SETTYPE_DUNGEON</v>
      </c>
      <c r="BB528" s="21" t="str">
        <f t="shared" si="52"/>
        <v>},</v>
      </c>
      <c r="BC528" s="21" t="str">
        <f t="shared" si="53"/>
        <v xml:space="preserve"> --Rush of Agony / Auftreibende Agonie   [The Dread Cellar]</v>
      </c>
    </row>
    <row r="529" spans="1:55" x14ac:dyDescent="0.25">
      <c r="A529" s="5">
        <v>605</v>
      </c>
      <c r="B529" t="s">
        <v>2545</v>
      </c>
      <c r="C529" t="s">
        <v>2522</v>
      </c>
      <c r="D529" s="3">
        <f t="shared" si="48"/>
        <v>605</v>
      </c>
      <c r="G529" s="8" t="s">
        <v>1482</v>
      </c>
      <c r="I529" t="s">
        <v>91</v>
      </c>
      <c r="J529" t="s">
        <v>91</v>
      </c>
      <c r="K529">
        <v>470</v>
      </c>
      <c r="L529">
        <v>470</v>
      </c>
      <c r="M529">
        <v>470</v>
      </c>
      <c r="N529">
        <v>0</v>
      </c>
      <c r="O529" s="66" t="s">
        <v>2519</v>
      </c>
      <c r="P529" s="3">
        <f>IF(AND(G529&lt;&gt;"LIBSETS_SETTYPE_BATTLEGROUND",G529&lt;&gt;"LIBSETS_SETTYPE_SPECIAL",G529&lt;&gt;"LIBSETS_SETTYPE_MYTHIC"), IF(Q529&lt;&gt;"",VLOOKUP(Q529,'ESO zone constants'!$D$3:$H$10001,5,FALSE),""),"")</f>
        <v>1267</v>
      </c>
      <c r="Q529" t="str">
        <f>IF(AND(O529&lt;&gt;"",NOT(ISERROR(O529))),O529, IF(AND(K529&lt;&gt;"",K529&gt;0,NOT(ISERROR(K529))),VLOOKUP(K529,'ESO dumped WayshrineInfo'!$K$3:$N$9999,4,FALSE),""))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7" t="s">
        <v>2678</v>
      </c>
      <c r="AY529" s="21" t="str">
        <f t="shared" si="49"/>
        <v>[605] = {wayshrines={470,470,470,}, dlcId=DLC_WAKING_FLAME</v>
      </c>
      <c r="AZ529" s="21" t="str">
        <f t="shared" si="50"/>
        <v>, zoneIds={1267}, veteran=false</v>
      </c>
      <c r="BA529" s="21" t="str">
        <f t="shared" si="51"/>
        <v>, setType=LIBSETS_SETTYPE_DUNGEON</v>
      </c>
      <c r="BB529" s="21" t="str">
        <f t="shared" si="52"/>
        <v>},</v>
      </c>
      <c r="BC529" s="21" t="str">
        <f t="shared" si="53"/>
        <v xml:space="preserve"> --Silver Rose Vigil / Silberrosen-Wacht   [Red Petal Bastion]</v>
      </c>
    </row>
    <row r="530" spans="1:55" x14ac:dyDescent="0.25">
      <c r="A530" s="5">
        <v>606</v>
      </c>
      <c r="B530" t="s">
        <v>2543</v>
      </c>
      <c r="C530" t="s">
        <v>2520</v>
      </c>
      <c r="D530" s="3">
        <f t="shared" si="48"/>
        <v>606</v>
      </c>
      <c r="G530" s="8" t="s">
        <v>1482</v>
      </c>
      <c r="I530" t="s">
        <v>91</v>
      </c>
      <c r="J530" t="s">
        <v>91</v>
      </c>
      <c r="K530">
        <v>470</v>
      </c>
      <c r="L530">
        <v>470</v>
      </c>
      <c r="M530">
        <v>470</v>
      </c>
      <c r="N530">
        <v>0</v>
      </c>
      <c r="O530" s="66" t="s">
        <v>2519</v>
      </c>
      <c r="P530" s="3">
        <f>IF(AND(G530&lt;&gt;"LIBSETS_SETTYPE_BATTLEGROUND",G530&lt;&gt;"LIBSETS_SETTYPE_SPECIAL",G530&lt;&gt;"LIBSETS_SETTYPE_MYTHIC"), IF(Q530&lt;&gt;"",VLOOKUP(Q530,'ESO zone constants'!$D$3:$H$10001,5,FALSE),""),"")</f>
        <v>1267</v>
      </c>
      <c r="Q530" t="str">
        <f>IF(AND(O530&lt;&gt;"",NOT(ISERROR(O530))),O530, IF(AND(K530&lt;&gt;"",K530&gt;0,NOT(ISERROR(K530))),VLOOKUP(K530,'ESO dumped WayshrineInfo'!$K$3:$N$9999,4,FALSE),""))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WayshrineInfo'!$K$3:$N$9999,4,FALSE),""))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WayshrineInfo'!$K$3:$N$9999,4,FALSE),""))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K530" s="44"/>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7" t="s">
        <v>2678</v>
      </c>
      <c r="AY530" s="21" t="str">
        <f t="shared" si="49"/>
        <v>[606] = {wayshrines={470,470,470,}, dlcId=DLC_WAKING_FLAME</v>
      </c>
      <c r="AZ530" s="21" t="str">
        <f t="shared" si="50"/>
        <v>, zoneIds={1267}, veteran=false</v>
      </c>
      <c r="BA530" s="21" t="str">
        <f t="shared" si="51"/>
        <v>, setType=LIBSETS_SETTYPE_DUNGEON</v>
      </c>
      <c r="BB530" s="21" t="str">
        <f t="shared" si="52"/>
        <v>},</v>
      </c>
      <c r="BC530" s="21" t="str">
        <f t="shared" si="53"/>
        <v xml:space="preserve"> --Thunder Caller / Donnerrufer   [Red Petal Bastion]</v>
      </c>
    </row>
    <row r="531" spans="1:55" x14ac:dyDescent="0.25">
      <c r="A531" s="5">
        <v>607</v>
      </c>
      <c r="B531" t="s">
        <v>2544</v>
      </c>
      <c r="C531" t="s">
        <v>2521</v>
      </c>
      <c r="D531" s="3">
        <f t="shared" si="48"/>
        <v>607</v>
      </c>
      <c r="G531" s="8" t="s">
        <v>1482</v>
      </c>
      <c r="I531" t="s">
        <v>91</v>
      </c>
      <c r="J531" t="s">
        <v>91</v>
      </c>
      <c r="K531">
        <v>470</v>
      </c>
      <c r="L531">
        <v>470</v>
      </c>
      <c r="M531">
        <v>470</v>
      </c>
      <c r="N531">
        <v>0</v>
      </c>
      <c r="O531" s="66" t="s">
        <v>2519</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7" t="s">
        <v>2678</v>
      </c>
      <c r="AY531" s="21" t="str">
        <f t="shared" si="49"/>
        <v>[607] = {wayshrines={470,470,470,}, dlcId=DLC_WAKING_FLAME</v>
      </c>
      <c r="AZ531" s="21" t="str">
        <f t="shared" si="50"/>
        <v>, zoneIds={1267}, veteran=false</v>
      </c>
      <c r="BA531" s="21" t="str">
        <f t="shared" si="51"/>
        <v>, setType=LIBSETS_SETTYPE_DUNGEON</v>
      </c>
      <c r="BB531" s="21" t="str">
        <f t="shared" si="52"/>
        <v>},</v>
      </c>
      <c r="BC531" s="21" t="str">
        <f t="shared" si="53"/>
        <v xml:space="preserve"> --Grisly Gourmet / Grausiger Gourmet   [Red Petal Bastion]</v>
      </c>
    </row>
    <row r="532" spans="1:55" x14ac:dyDescent="0.25">
      <c r="A532" s="5">
        <v>608</v>
      </c>
      <c r="B532" t="s">
        <v>2523</v>
      </c>
      <c r="C532" t="s">
        <v>2523</v>
      </c>
      <c r="D532" s="3">
        <f t="shared" si="48"/>
        <v>608</v>
      </c>
      <c r="G532" s="8" t="s">
        <v>1484</v>
      </c>
      <c r="H532" s="100">
        <v>3</v>
      </c>
      <c r="I532" t="s">
        <v>1471</v>
      </c>
      <c r="J532" t="s">
        <v>91</v>
      </c>
      <c r="K532">
        <v>470</v>
      </c>
      <c r="L532">
        <v>470</v>
      </c>
      <c r="M532">
        <v>470</v>
      </c>
      <c r="N532">
        <v>0</v>
      </c>
      <c r="O532" s="66" t="s">
        <v>2519</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2554</v>
      </c>
      <c r="W532" s="3" t="s">
        <v>2554</v>
      </c>
      <c r="X532" s="3"/>
      <c r="Y532" s="3" t="str">
        <f>IF(G532&lt;&gt;"LIBSETS_SETTYPE_BATTLEGROUND",IF(G532&lt;&gt;"LIBSETS_SETTYPE_SPECIAL",IF(X532&lt;&gt;"",X532,IF(Z532&lt;&gt;"",VLOOKUP(Z532,'ESO zone constants'!$D$3:$H$4953,5,FALSE),"")),""),"")</f>
        <v/>
      </c>
      <c r="AD532" s="39"/>
      <c r="AI532" s="39"/>
      <c r="AX532" s="87" t="s">
        <v>2678</v>
      </c>
      <c r="AY532" s="21" t="str">
        <f t="shared" si="49"/>
        <v>[608] = {wayshrines={470,470,470,}, dlcId=DLC_WAKING_FLAME</v>
      </c>
      <c r="AZ532" s="21" t="str">
        <f t="shared" si="50"/>
        <v>, zoneIds={1267}, veteran={[EQUIP_TYPE_HEAD]=true, [EQUIP_TYPE_SHOULDERS]=false}</v>
      </c>
      <c r="BA532" s="21" t="str">
        <f t="shared" si="51"/>
        <v>, setType=LIBSETS_SETTYPE_MONSTER</v>
      </c>
      <c r="BB532" s="21" t="str">
        <f t="shared" si="52"/>
        <v>, dropMechanic={LIBSETS_DROP_MECHANIC_MONSTER_NAME}, dropMechanicNames={['en']='Prior Thierric Sarazen', ['de']='Prior Thierric Sarazen'}},</v>
      </c>
      <c r="BC532" s="21" t="str">
        <f t="shared" si="53"/>
        <v xml:space="preserve"> --Prior Thierric / Prior Thierric   [Red Petal Bastion]</v>
      </c>
    </row>
    <row r="533" spans="1:55" x14ac:dyDescent="0.25">
      <c r="A533" s="5">
        <v>609</v>
      </c>
      <c r="B533" t="s">
        <v>2542</v>
      </c>
      <c r="C533" t="s">
        <v>2518</v>
      </c>
      <c r="D533" s="3">
        <f t="shared" si="48"/>
        <v>609</v>
      </c>
      <c r="G533" s="8" t="s">
        <v>1484</v>
      </c>
      <c r="H533" s="100">
        <v>3</v>
      </c>
      <c r="I533" t="s">
        <v>1471</v>
      </c>
      <c r="J533" t="s">
        <v>91</v>
      </c>
      <c r="K533">
        <v>469</v>
      </c>
      <c r="L533">
        <v>469</v>
      </c>
      <c r="M533">
        <v>469</v>
      </c>
      <c r="N533">
        <v>0</v>
      </c>
      <c r="O533" s="66" t="s">
        <v>2524</v>
      </c>
      <c r="P533" s="3">
        <f>IF(AND(G533&lt;&gt;"LIBSETS_SETTYPE_BATTLEGROUND",G533&lt;&gt;"LIBSETS_SETTYPE_SPECIAL",G533&lt;&gt;"LIBSETS_SETTYPE_MYTHIC"), IF(Q533&lt;&gt;"",VLOOKUP(Q533,'ESO zone constants'!$D$3:$H$10001,5,FALSE),""),"")</f>
        <v>1268</v>
      </c>
      <c r="Q533" t="str">
        <f>IF(AND(O533&lt;&gt;"",NOT(ISERROR(O533))),O533, IF(AND(K533&lt;&gt;"",K533&gt;0,NOT(ISERROR(K533))),VLOOKUP(K533,'ESO dumped WayshrineInfo'!$K$3:$N$9999,4,FALSE),""))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2518</v>
      </c>
      <c r="W533" s="3" t="s">
        <v>2542</v>
      </c>
      <c r="X533" s="3"/>
      <c r="Y533" s="3" t="str">
        <f>IF(G533&lt;&gt;"LIBSETS_SETTYPE_BATTLEGROUND",IF(G533&lt;&gt;"LIBSETS_SETTYPE_SPECIAL",IF(X533&lt;&gt;"",X533,IF(Z533&lt;&gt;"",VLOOKUP(Z533,'ESO zone constants'!$D$3:$H$4953,5,FALSE),"")),""),"")</f>
        <v/>
      </c>
      <c r="AB533" s="43"/>
      <c r="AC533" s="43"/>
      <c r="AD533" s="39"/>
      <c r="AF533" s="44"/>
      <c r="AG533" s="43"/>
      <c r="AH533" s="43"/>
      <c r="AI533" s="39"/>
      <c r="AK533" s="44"/>
      <c r="AL533" s="43"/>
      <c r="AM533" s="43"/>
      <c r="AP533" s="44"/>
      <c r="AQ533" s="43"/>
      <c r="AR533" s="43"/>
      <c r="AU533" s="44"/>
      <c r="AV533" s="43"/>
      <c r="AW533" s="43"/>
      <c r="AX533" s="87" t="s">
        <v>2678</v>
      </c>
      <c r="AY533" s="21" t="str">
        <f t="shared" si="49"/>
        <v>[609] = {wayshrines={469,469,469,}, dlcId=DLC_WAKING_FLAME</v>
      </c>
      <c r="AZ533" s="21" t="str">
        <f t="shared" si="50"/>
        <v>, zoneIds={1268}, veteran={[EQUIP_TYPE_HEAD]=true, [EQUIP_TYPE_SHOULDERS]=false}</v>
      </c>
      <c r="BA533" s="21" t="str">
        <f t="shared" si="51"/>
        <v>, setType=LIBSETS_SETTYPE_MONSTER</v>
      </c>
      <c r="BB533" s="21" t="str">
        <f t="shared" si="52"/>
        <v>, dropMechanic={LIBSETS_DROP_MECHANIC_MONSTER_NAME}, dropMechanicNames={['en']='Magma Incarnate', ['de']='Magmaverkörperung'}},</v>
      </c>
      <c r="BC533" s="21" t="str">
        <f t="shared" si="53"/>
        <v xml:space="preserve"> --Magma Incarnate / Magmaverkörperung   [The Dread Cellar]</v>
      </c>
    </row>
    <row r="534" spans="1:55" x14ac:dyDescent="0.25">
      <c r="A534" s="5">
        <v>610</v>
      </c>
      <c r="B534" t="s">
        <v>2682</v>
      </c>
      <c r="C534" t="s">
        <v>2726</v>
      </c>
      <c r="D534" s="3">
        <f t="shared" si="48"/>
        <v>610</v>
      </c>
      <c r="G534" s="3" t="s">
        <v>1479</v>
      </c>
      <c r="I534" t="s">
        <v>91</v>
      </c>
      <c r="J534" t="s">
        <v>91</v>
      </c>
      <c r="K534">
        <v>494</v>
      </c>
      <c r="L534">
        <v>494</v>
      </c>
      <c r="M534">
        <v>494</v>
      </c>
      <c r="N534">
        <v>3</v>
      </c>
      <c r="O534" s="66" t="s">
        <v>2465</v>
      </c>
      <c r="P534" s="3">
        <f>IF(AND(G534&lt;&gt;"LIBSETS_SETTYPE_BATTLEGROUND",G534&lt;&gt;"LIBSETS_SETTYPE_SPECIAL",G534&lt;&gt;"LIBSETS_SETTYPE_MYTHIC"), IF(Q534&lt;&gt;"",VLOOKUP(Q534,'ESO zone constants'!$D$3:$H$10001,5,FALSE),""),"")</f>
        <v>1272</v>
      </c>
      <c r="Q534" t="str">
        <f>IF(AND(O534&lt;&gt;"",NOT(ISERROR(O534))),O534, IF(AND(K534&lt;&gt;"",K534&gt;0,NOT(ISERROR(K534))),VLOOKUP(K534,'ESO dumped WayshrineInfo'!$K$3:$N$9999,4,FALSE),""))</f>
        <v>The Deadlands</v>
      </c>
      <c r="R534" s="66" t="s">
        <v>2681</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97"/>
      <c r="Y534" s="3" t="str">
        <f>IF(G534&lt;&gt;"LIBSETS_SETTYPE_BATTLEGROUND",IF(G534&lt;&gt;"LIBSETS_SETTYPE_SPECIAL",IF(X534&lt;&gt;"",X534,IF(Z534&lt;&gt;"",VLOOKUP(Z534,'ESO zone constants'!$D$3:$H$4953,5,FALSE),"")),""),"")</f>
        <v/>
      </c>
      <c r="Z534" t="str">
        <f>IF(AND(O534&lt;&gt;"",NOT(ISERROR(O534))),"",IF(AND(L534&lt;&gt;"",L534&gt;0,NOT(ISERROR(L534))),VLOOKUP(L534,'ESO dumped WayshrineInfo'!$K$3:$N$9999,4,FALSE),""))</f>
        <v/>
      </c>
      <c r="AX534" s="93"/>
      <c r="AY534" s="21" t="str">
        <f t="shared" si="49"/>
        <v>[610] = {wayshrines={494,494,494,}, traitsNeeded=3, dlcId=DLC_DEADLANDS</v>
      </c>
      <c r="AZ534" s="21" t="str">
        <f t="shared" si="50"/>
        <v>, zoneIds={1272}, veteran=false</v>
      </c>
      <c r="BA534" s="21" t="str">
        <f t="shared" si="51"/>
        <v>, setType=LIBSETS_SETTYPE_CRAFTED</v>
      </c>
      <c r="BB534" s="21" t="str">
        <f t="shared" si="52"/>
        <v>},</v>
      </c>
      <c r="BC534" s="21" t="str">
        <f t="shared" si="53"/>
        <v xml:space="preserve"> --Wretched Vitality / Elendsvitalität   [The Deadlands]</v>
      </c>
    </row>
    <row r="535" spans="1:55" x14ac:dyDescent="0.25">
      <c r="A535" s="5">
        <v>611</v>
      </c>
      <c r="B535" t="s">
        <v>2683</v>
      </c>
      <c r="C535" t="s">
        <v>2727</v>
      </c>
      <c r="D535" s="3">
        <f t="shared" si="48"/>
        <v>611</v>
      </c>
      <c r="G535" s="3" t="s">
        <v>1479</v>
      </c>
      <c r="I535" t="s">
        <v>91</v>
      </c>
      <c r="J535" t="s">
        <v>91</v>
      </c>
      <c r="K535" s="37">
        <v>492</v>
      </c>
      <c r="L535" s="37">
        <v>492</v>
      </c>
      <c r="M535" s="37">
        <v>492</v>
      </c>
      <c r="N535">
        <v>7</v>
      </c>
      <c r="O535" s="66" t="s">
        <v>2465</v>
      </c>
      <c r="P535" s="3">
        <f>IF(AND(G535&lt;&gt;"LIBSETS_SETTYPE_BATTLEGROUND",G535&lt;&gt;"LIBSETS_SETTYPE_SPECIAL",G535&lt;&gt;"LIBSETS_SETTYPE_MYTHIC"), IF(Q535&lt;&gt;"",VLOOKUP(Q535,'ESO zone constants'!$D$3:$H$10001,5,FALSE),""),"")</f>
        <v>1272</v>
      </c>
      <c r="Q535" t="str">
        <f>IF(AND(O535&lt;&gt;"",NOT(ISERROR(O535))),O535, IF(AND(K535&lt;&gt;"",K535&gt;0,NOT(ISERROR(K535))),VLOOKUP(K535,'ESO dumped WayshrineInfo'!$K$3:$N$9999,4,FALSE),""))</f>
        <v>The Deadlands</v>
      </c>
      <c r="R535" s="66" t="s">
        <v>2681</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WayshrineInfo'!$K$3:$N$9999,4,FALSE),""))</f>
        <v/>
      </c>
      <c r="AD535" s="42"/>
      <c r="AI535" s="42"/>
      <c r="AX535" s="93"/>
      <c r="AY535" s="21" t="str">
        <f t="shared" si="49"/>
        <v>[611] = {wayshrines={492,492,492,}, traitsNeeded=7, dlcId=DLC_DEADLANDS</v>
      </c>
      <c r="AZ535" s="21" t="str">
        <f t="shared" si="50"/>
        <v>, zoneIds={1272}, veteran=false</v>
      </c>
      <c r="BA535" s="21" t="str">
        <f t="shared" si="51"/>
        <v>, setType=LIBSETS_SETTYPE_CRAFTED</v>
      </c>
      <c r="BB535" s="21" t="str">
        <f t="shared" si="52"/>
        <v>},</v>
      </c>
      <c r="BC535" s="21" t="str">
        <f t="shared" si="53"/>
        <v xml:space="preserve"> --Deadlands Demolisher / Totenländer-Demolierer   [The Deadlands]</v>
      </c>
    </row>
    <row r="536" spans="1:55" x14ac:dyDescent="0.25">
      <c r="A536" s="5">
        <v>612</v>
      </c>
      <c r="B536" t="s">
        <v>2684</v>
      </c>
      <c r="C536" t="s">
        <v>2728</v>
      </c>
      <c r="D536" s="3">
        <f t="shared" si="48"/>
        <v>612</v>
      </c>
      <c r="G536" s="3" t="s">
        <v>1479</v>
      </c>
      <c r="I536" t="s">
        <v>91</v>
      </c>
      <c r="J536" t="s">
        <v>91</v>
      </c>
      <c r="K536" s="37">
        <v>495</v>
      </c>
      <c r="L536" s="37">
        <v>495</v>
      </c>
      <c r="M536" s="37">
        <v>495</v>
      </c>
      <c r="N536">
        <v>5</v>
      </c>
      <c r="O536" s="66" t="s">
        <v>2704</v>
      </c>
      <c r="P536" s="3">
        <f>IF(AND(G536&lt;&gt;"LIBSETS_SETTYPE_BATTLEGROUND",G536&lt;&gt;"LIBSETS_SETTYPE_SPECIAL",G536&lt;&gt;"LIBSETS_SETTYPE_MYTHIC"), IF(Q536&lt;&gt;"",VLOOKUP(Q536,'ESO zone constants'!$D$3:$H$10001,5,FALSE),""),"")</f>
        <v>1283</v>
      </c>
      <c r="Q536" t="str">
        <f>IF(AND(O536&lt;&gt;"",NOT(ISERROR(O536))),O536, IF(AND(K536&lt;&gt;"",K536&gt;0,NOT(ISERROR(K536))),VLOOKUP(K536,'ESO dumped WayshrineInfo'!$K$3:$N$9999,4,FALSE),""))</f>
        <v>The Shambles</v>
      </c>
      <c r="R536" s="66" t="s">
        <v>2681</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WayshrineInfo'!$K$3:$N$9999,4,FALSE),""))</f>
        <v/>
      </c>
      <c r="AB536" s="43"/>
      <c r="AC536" s="43"/>
      <c r="AD536" s="42"/>
      <c r="AF536" s="44"/>
      <c r="AG536" s="43"/>
      <c r="AH536" s="43"/>
      <c r="AI536" s="42"/>
      <c r="AK536" s="44"/>
      <c r="AL536" s="43"/>
      <c r="AM536" s="43"/>
      <c r="AP536" s="44"/>
      <c r="AQ536" s="43"/>
      <c r="AR536" s="43"/>
      <c r="AU536" s="44"/>
      <c r="AV536" s="43"/>
      <c r="AW536" s="43"/>
      <c r="AX536" s="93"/>
      <c r="AY536" s="21" t="str">
        <f t="shared" si="49"/>
        <v>[612] = {wayshrines={495,495,495,}, traitsNeeded=5, dlcId=DLC_DEADLANDS</v>
      </c>
      <c r="AZ536" s="21" t="str">
        <f t="shared" si="50"/>
        <v>, zoneIds={1283}, veteran=false</v>
      </c>
      <c r="BA536" s="21" t="str">
        <f t="shared" si="51"/>
        <v>, setType=LIBSETS_SETTYPE_CRAFTED</v>
      </c>
      <c r="BB536" s="21" t="str">
        <f t="shared" si="52"/>
        <v>},</v>
      </c>
      <c r="BC536" s="21" t="str">
        <f t="shared" si="53"/>
        <v xml:space="preserve"> --Iron Flask / Eisenfläschchen   [The Shambles]</v>
      </c>
    </row>
    <row r="537" spans="1:55" x14ac:dyDescent="0.25">
      <c r="A537" s="5">
        <v>613</v>
      </c>
      <c r="B537" t="s">
        <v>2685</v>
      </c>
      <c r="C537" t="s">
        <v>2734</v>
      </c>
      <c r="D537" s="3">
        <f t="shared" si="48"/>
        <v>613</v>
      </c>
      <c r="G537" s="3" t="s">
        <v>1485</v>
      </c>
      <c r="I537" t="s">
        <v>91</v>
      </c>
      <c r="J537" t="s">
        <v>91</v>
      </c>
      <c r="K537">
        <v>493</v>
      </c>
      <c r="L537">
        <v>493</v>
      </c>
      <c r="M537">
        <v>493</v>
      </c>
      <c r="O537" s="66" t="s">
        <v>2465</v>
      </c>
      <c r="P537" s="3">
        <f>IF(AND(G537&lt;&gt;"LIBSETS_SETTYPE_BATTLEGROUND",G537&lt;&gt;"LIBSETS_SETTYPE_SPECIAL",G537&lt;&gt;"LIBSETS_SETTYPE_MYTHIC"), IF(Q537&lt;&gt;"",VLOOKUP(Q537,'ESO zone constants'!$D$3:$H$10001,5,FALSE),""),"")</f>
        <v>1272</v>
      </c>
      <c r="Q537" t="str">
        <f>IF(AND(O537&lt;&gt;"",NOT(ISERROR(O537))),O537, IF(AND(K537&lt;&gt;"",K537&gt;0,NOT(ISERROR(K537))),VLOOKUP(K537,'ESO dumped WayshrineInfo'!$K$3:$N$9999,4,FALSE),""))</f>
        <v>The Deadlands</v>
      </c>
      <c r="R537" s="66" t="s">
        <v>2681</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WayshrineInfo'!$K$3:$N$9999,4,FALSE),""))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WayshrineInfo'!$K$3:$N$9999,4,FALSE),""))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X537" s="93"/>
      <c r="AY537" s="21" t="str">
        <f t="shared" si="49"/>
        <v>[613] = {wayshrines={493,493,493,}, dlcId=DLC_DEADLANDS</v>
      </c>
      <c r="AZ537" s="21" t="str">
        <f t="shared" si="50"/>
        <v>, zoneIds={1272}, veteran=false</v>
      </c>
      <c r="BA537" s="21" t="str">
        <f t="shared" si="51"/>
        <v>, setType=LIBSETS_SETTYPE_OVERLAND</v>
      </c>
      <c r="BB537" s="21" t="str">
        <f t="shared" si="52"/>
        <v>, dropMechanic={LIBSETS_DROP_MECHANIC_OVERLAND_BOSS_DELVE,LIBSETS_DROP_MECHANIC_OVERLAND_BOSS_DELVE,LIBSETS_DROP_MECHANIC_OVERLAND_BOSS_PUBLIC_DUNGEON,LIBSETS_DROP_MECHANIC_OVERLAND_CHEST}},</v>
      </c>
      <c r="BC537" s="21" t="str">
        <f t="shared" si="53"/>
        <v xml:space="preserve"> --Eye of the Grasp / Griffblick   [The Deadlands]</v>
      </c>
    </row>
    <row r="538" spans="1:55" x14ac:dyDescent="0.25">
      <c r="A538" s="5">
        <v>614</v>
      </c>
      <c r="B538" t="s">
        <v>2686</v>
      </c>
      <c r="C538" t="s">
        <v>2733</v>
      </c>
      <c r="D538" s="3">
        <f t="shared" si="48"/>
        <v>614</v>
      </c>
      <c r="G538" s="3" t="s">
        <v>1485</v>
      </c>
      <c r="I538" t="s">
        <v>91</v>
      </c>
      <c r="J538" t="s">
        <v>91</v>
      </c>
      <c r="K538">
        <v>493</v>
      </c>
      <c r="L538">
        <v>493</v>
      </c>
      <c r="M538">
        <v>493</v>
      </c>
      <c r="O538" s="66" t="s">
        <v>2465</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2681</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WayshrineInfo'!$K$3:$N$9999,4,FALSE),""))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WayshrineInfo'!$K$3:$N$9999,4,FALSE),""))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44"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98"/>
      <c r="AY538" s="21" t="str">
        <f t="shared" si="49"/>
        <v>[614] = {wayshrines={493,493,493,}, dlcId=DLC_DEADLANDS</v>
      </c>
      <c r="AZ538" s="21" t="str">
        <f t="shared" si="50"/>
        <v>, zoneIds={1272}, veteran=false</v>
      </c>
      <c r="BA538" s="21" t="str">
        <f t="shared" si="51"/>
        <v>, setType=LIBSETS_SETTYPE_OVERLAND</v>
      </c>
      <c r="BB538" s="21" t="str">
        <f t="shared" si="52"/>
        <v>, dropMechanic={LIBSETS_DROP_MECHANIC_OVERLAND_BOSS_DELVE,LIBSETS_DROP_MECHANIC_OVERLAND_BOSS_DELVE,LIBSETS_DROP_MECHANIC_OVERLAND_BOSS_PUBLIC_DUNGEON,LIBSETS_DROP_MECHANIC_OVERLAND_CHEST}},</v>
      </c>
      <c r="BC538" s="21" t="str">
        <f t="shared" si="53"/>
        <v xml:space="preserve"> --Hexos' Ward / Hexos-Abschirmung   [The Deadlands]</v>
      </c>
    </row>
    <row r="539" spans="1:55" x14ac:dyDescent="0.25">
      <c r="A539" s="5">
        <v>615</v>
      </c>
      <c r="B539" t="s">
        <v>2687</v>
      </c>
      <c r="C539" t="s">
        <v>2732</v>
      </c>
      <c r="D539" s="3">
        <f t="shared" si="48"/>
        <v>615</v>
      </c>
      <c r="G539" s="3" t="s">
        <v>1485</v>
      </c>
      <c r="I539" t="s">
        <v>91</v>
      </c>
      <c r="J539" t="s">
        <v>91</v>
      </c>
      <c r="K539">
        <v>493</v>
      </c>
      <c r="L539">
        <v>493</v>
      </c>
      <c r="M539">
        <v>493</v>
      </c>
      <c r="O539" s="66" t="s">
        <v>2465</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2681</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WayshrineInfo'!$K$3:$N$9999,4,FALSE),""))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WayshrineInfo'!$K$3:$N$9999,4,FALSE),""))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44"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98"/>
      <c r="AY539" s="21" t="str">
        <f t="shared" si="49"/>
        <v>[615] = {wayshrines={493,493,493,}, dlcId=DLC_DEADLANDS</v>
      </c>
      <c r="AZ539" s="21" t="str">
        <f t="shared" si="50"/>
        <v>, zoneIds={1272}, veteran=false</v>
      </c>
      <c r="BA539" s="21" t="str">
        <f t="shared" si="51"/>
        <v>, setType=LIBSETS_SETTYPE_OVERLAND</v>
      </c>
      <c r="BB539" s="21" t="str">
        <f t="shared" si="52"/>
        <v>, dropMechanic={LIBSETS_DROP_MECHANIC_OVERLAND_BOSS_DELVE,LIBSETS_DROP_MECHANIC_OVERLAND_BOSS_DELVE,LIBSETS_DROP_MECHANIC_OVERLAND_BOSS_PUBLIC_DUNGEON,LIBSETS_DROP_MECHANIC_OVERLAND_CHEST}},</v>
      </c>
      <c r="BC539" s="21" t="str">
        <f t="shared" si="53"/>
        <v xml:space="preserve"> --Kynmarcher's Cruelty / Grausamkeit der Kynandantin   [The Deadlands]</v>
      </c>
    </row>
    <row r="540" spans="1:55" x14ac:dyDescent="0.25">
      <c r="A540" s="5">
        <v>616</v>
      </c>
      <c r="B540" t="s">
        <v>2546</v>
      </c>
      <c r="C540" t="s">
        <v>2537</v>
      </c>
      <c r="D540" s="3">
        <f t="shared" si="48"/>
        <v>616</v>
      </c>
      <c r="E540" s="42"/>
      <c r="G540" s="3" t="s">
        <v>1480</v>
      </c>
      <c r="I540" t="s">
        <v>91</v>
      </c>
      <c r="J540" t="s">
        <v>91</v>
      </c>
      <c r="K540">
        <v>-1</v>
      </c>
      <c r="L540">
        <v>-1</v>
      </c>
      <c r="M540">
        <v>-1</v>
      </c>
      <c r="N540">
        <v>0</v>
      </c>
      <c r="O540" s="66" t="s">
        <v>125</v>
      </c>
      <c r="P540" s="3">
        <f>IF(AND(G540&lt;&gt;"LIBSETS_SETTYPE_BATTLEGROUND",G540&lt;&gt;"LIBSETS_SETTYPE_SPECIAL",G540&lt;&gt;"LIBSETS_SETTYPE_MYTHIC"), IF(Q540&lt;&gt;"",VLOOKUP(Q540,'ESO zone constants'!$D$3:$H$10001,5,FALSE),""),"")</f>
        <v>181</v>
      </c>
      <c r="Q540" t="str">
        <f>IF(AND(O540&lt;&gt;"",NOT(ISERROR(O540))),O540, IF(AND(K540&lt;&gt;"",K540&gt;0,NOT(ISERROR(K540))),VLOOKUP(K540,'ESO dumped WayshrineInfo'!$K$3:$N$9999,4,FALSE),""))</f>
        <v>Cyrodiil</v>
      </c>
      <c r="R540" s="66" t="s">
        <v>2552</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I540" s="42"/>
      <c r="AX540" s="94" t="s">
        <v>2678</v>
      </c>
      <c r="AY540" s="21" t="str">
        <f t="shared" si="49"/>
        <v>[616] = {wayshrines={-1,-1,-1,}, dlcId=DLC_WAKING_FLAME</v>
      </c>
      <c r="AZ540" s="21" t="str">
        <f t="shared" si="50"/>
        <v>, zoneIds={181}, veteran=false</v>
      </c>
      <c r="BA540" s="21" t="str">
        <f t="shared" si="51"/>
        <v>, setType=LIBSETS_SETTYPE_CYRODIIL</v>
      </c>
      <c r="BB540" s="21" t="str">
        <f t="shared" si="52"/>
        <v>, dropMechanic={LIBSETS_DROP_MECHANIC_MAIL_PVP_REWARDS_FOR_THE_WORTHY}},</v>
      </c>
      <c r="BC540" s="21" t="str">
        <f t="shared" si="53"/>
        <v xml:space="preserve"> --Dark Convergence / Dunkle Konvergenz   [Cyrodiil]</v>
      </c>
    </row>
    <row r="541" spans="1:55" x14ac:dyDescent="0.25">
      <c r="A541" s="5">
        <v>617</v>
      </c>
      <c r="B541" t="s">
        <v>2547</v>
      </c>
      <c r="C541" t="s">
        <v>2538</v>
      </c>
      <c r="D541" s="3">
        <f t="shared" si="48"/>
        <v>617</v>
      </c>
      <c r="G541" s="3" t="s">
        <v>1480</v>
      </c>
      <c r="I541" t="s">
        <v>91</v>
      </c>
      <c r="J541" t="s">
        <v>91</v>
      </c>
      <c r="K541">
        <v>-1</v>
      </c>
      <c r="L541">
        <v>-1</v>
      </c>
      <c r="M541">
        <v>-1</v>
      </c>
      <c r="N541">
        <v>0</v>
      </c>
      <c r="O541" s="66" t="s">
        <v>125</v>
      </c>
      <c r="P541" s="3">
        <f>IF(AND(G541&lt;&gt;"LIBSETS_SETTYPE_BATTLEGROUND",G541&lt;&gt;"LIBSETS_SETTYPE_SPECIAL",G541&lt;&gt;"LIBSETS_SETTYPE_MYTHIC"), IF(Q541&lt;&gt;"",VLOOKUP(Q541,'ESO zone constants'!$D$3:$H$10001,5,FALSE),""),"")</f>
        <v>181</v>
      </c>
      <c r="Q541" t="str">
        <f>IF(AND(O541&lt;&gt;"",NOT(ISERROR(O541))),O541, IF(AND(K541&lt;&gt;"",K541&gt;0,NOT(ISERROR(K541))),VLOOKUP(K541,'ESO dumped WayshrineInfo'!$K$3:$N$9999,4,FALSE),""))</f>
        <v>Cyrodiil</v>
      </c>
      <c r="R541" s="66" t="s">
        <v>2552</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2549</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K541" s="44"/>
      <c r="AL541" s="43"/>
      <c r="AM541" s="43"/>
      <c r="AP541" s="44"/>
      <c r="AQ541" s="43"/>
      <c r="AR541" s="43"/>
      <c r="AU541" s="44"/>
      <c r="AV541" s="43"/>
      <c r="AW541" s="43"/>
      <c r="AX541" s="94" t="s">
        <v>2678</v>
      </c>
      <c r="AY541" s="21" t="str">
        <f t="shared" si="49"/>
        <v>[617] = {wayshrines={-1,-1,-1,}, dlcId=DLC_WAKING_FLAME</v>
      </c>
      <c r="AZ541" s="21" t="str">
        <f t="shared" si="50"/>
        <v>, zoneIds={181}, veteran=false</v>
      </c>
      <c r="BA541" s="21" t="str">
        <f t="shared" si="51"/>
        <v>, setType=LIBSETS_SETTYPE_CYRODIIL</v>
      </c>
      <c r="BB541" s="21" t="str">
        <f t="shared" si="52"/>
        <v>, dropMechanic={LIBSETS_DROP_MECHANIC_MAIL_PVP_REWARDS_FOR_THE_WORTHY,LIBSETS_DROP_MECHANIC_BATTLEGROUND_VENDOR}},</v>
      </c>
      <c r="BC541" s="21" t="str">
        <f t="shared" si="53"/>
        <v xml:space="preserve"> --Plaguebreak / Seuchenbruch   [Cyrodiil]</v>
      </c>
    </row>
    <row r="542" spans="1:55" x14ac:dyDescent="0.25">
      <c r="A542" s="5">
        <v>618</v>
      </c>
      <c r="B542" t="s">
        <v>2548</v>
      </c>
      <c r="C542" t="s">
        <v>2677</v>
      </c>
      <c r="D542" s="3">
        <f t="shared" si="48"/>
        <v>618</v>
      </c>
      <c r="G542" s="3" t="s">
        <v>1480</v>
      </c>
      <c r="I542" t="s">
        <v>91</v>
      </c>
      <c r="J542" t="s">
        <v>91</v>
      </c>
      <c r="K542">
        <v>-1</v>
      </c>
      <c r="L542">
        <v>-1</v>
      </c>
      <c r="M542">
        <v>-1</v>
      </c>
      <c r="N542">
        <v>0</v>
      </c>
      <c r="O542" s="66" t="s">
        <v>125</v>
      </c>
      <c r="P542" s="3">
        <f>IF(AND(G542&lt;&gt;"LIBSETS_SETTYPE_BATTLEGROUND",G542&lt;&gt;"LIBSETS_SETTYPE_SPECIAL",G542&lt;&gt;"LIBSETS_SETTYPE_MYTHIC"), IF(Q542&lt;&gt;"",VLOOKUP(Q542,'ESO zone constants'!$D$3:$H$10001,5,FALSE),""),"")</f>
        <v>181</v>
      </c>
      <c r="Q542" t="str">
        <f>IF(AND(O542&lt;&gt;"",NOT(ISERROR(O542))),O542, IF(AND(K542&lt;&gt;"",K542&gt;0,NOT(ISERROR(K542))),VLOOKUP(K542,'ESO dumped WayshrineInfo'!$K$3:$N$9999,4,FALSE),""))</f>
        <v>Cyrodiil</v>
      </c>
      <c r="R542" s="66" t="s">
        <v>2552</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2549</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I542" s="39"/>
      <c r="AX542" s="94" t="s">
        <v>2678</v>
      </c>
      <c r="AY542" s="21" t="str">
        <f t="shared" si="49"/>
        <v>[618] = {wayshrines={-1,-1,-1,}, dlcId=DLC_WAKING_FLAME</v>
      </c>
      <c r="AZ542" s="21" t="str">
        <f t="shared" si="50"/>
        <v>, zoneIds={181}, veteran=false</v>
      </c>
      <c r="BA542" s="21" t="str">
        <f t="shared" si="51"/>
        <v>, setType=LIBSETS_SETTYPE_CYRODIIL</v>
      </c>
      <c r="BB542" s="21" t="str">
        <f t="shared" si="52"/>
        <v>, dropMechanic={LIBSETS_DROP_MECHANIC_MAIL_PVP_REWARDS_FOR_THE_WORTHY,LIBSETS_DROP_MECHANIC_BATTLEGROUND_VENDOR}},</v>
      </c>
      <c r="BC542" s="21" t="str">
        <f t="shared" si="53"/>
        <v xml:space="preserve"> --Hrothgar\'s Chill / Hrothgars Kühle   [Cyrodiil]</v>
      </c>
    </row>
    <row r="543" spans="1:55" x14ac:dyDescent="0.25">
      <c r="A543" s="77">
        <v>619</v>
      </c>
      <c r="B543" t="s">
        <v>2781</v>
      </c>
      <c r="C543" t="s">
        <v>2780</v>
      </c>
      <c r="D543" s="3">
        <f t="shared" si="48"/>
        <v>619</v>
      </c>
      <c r="G543" s="8" t="s">
        <v>1482</v>
      </c>
      <c r="I543" t="s">
        <v>91</v>
      </c>
      <c r="J543" t="s">
        <v>91</v>
      </c>
      <c r="K543">
        <v>497</v>
      </c>
      <c r="L543">
        <v>497</v>
      </c>
      <c r="M543">
        <v>497</v>
      </c>
      <c r="O543" s="66" t="s">
        <v>2740</v>
      </c>
      <c r="P543" s="3">
        <f>IF(AND(G543&lt;&gt;"LIBSETS_SETTYPE_BATTLEGROUND",G543&lt;&gt;"LIBSETS_SETTYPE_SPECIAL",G543&lt;&gt;"LIBSETS_SETTYPE_MYTHIC"), IF(Q543&lt;&gt;"",VLOOKUP(Q543,'ESO zone constants'!$D$3:$H$10001,5,FALSE),""),"")</f>
        <v>1301</v>
      </c>
      <c r="Q543" t="str">
        <f>IF(AND(O543&lt;&gt;"",NOT(ISERROR(O543))),O543, IF(AND(K543&lt;&gt;"",K543&gt;0,NOT(ISERROR(K543))),VLOOKUP(K543,'ESO dumped WayshrineInfo'!$K$3:$N$9999,4,FALSE),""))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WayshrineInfo'!$K$3:$N$9999,4,FALSE),""))</f>
        <v/>
      </c>
      <c r="AD543" s="39"/>
      <c r="AI543" s="39"/>
      <c r="AX543" s="98"/>
      <c r="AY543" s="21" t="str">
        <f t="shared" si="49"/>
        <v>[619] = {wayshrines={497,497,497,}, dlcId=DLC_ASCENDING_TIDE</v>
      </c>
      <c r="AZ543" s="21" t="str">
        <f t="shared" si="50"/>
        <v>, zoneIds={1301}, veteran=false</v>
      </c>
      <c r="BA543" s="21" t="str">
        <f t="shared" si="51"/>
        <v>, setType=LIBSETS_SETTYPE_DUNGEON</v>
      </c>
      <c r="BB543" s="21" t="str">
        <f t="shared" si="52"/>
        <v>},</v>
      </c>
      <c r="BC543" s="21" t="str">
        <f t="shared" si="53"/>
        <v xml:space="preserve"> --Maligalig\'s Maelstrom / Maligaligs Mahlstrom   [Coral Aerie]</v>
      </c>
    </row>
    <row r="544" spans="1:55" x14ac:dyDescent="0.25">
      <c r="A544" s="77">
        <v>620</v>
      </c>
      <c r="B544" t="s">
        <v>2779</v>
      </c>
      <c r="C544" t="s">
        <v>2768</v>
      </c>
      <c r="D544" s="3">
        <f t="shared" si="48"/>
        <v>620</v>
      </c>
      <c r="G544" s="8" t="s">
        <v>1482</v>
      </c>
      <c r="I544" t="s">
        <v>91</v>
      </c>
      <c r="J544" t="s">
        <v>91</v>
      </c>
      <c r="K544">
        <v>497</v>
      </c>
      <c r="L544">
        <v>497</v>
      </c>
      <c r="M544">
        <v>497</v>
      </c>
      <c r="O544" s="66" t="s">
        <v>2740</v>
      </c>
      <c r="P544" s="3">
        <f>IF(AND(G544&lt;&gt;"LIBSETS_SETTYPE_BATTLEGROUND",G544&lt;&gt;"LIBSETS_SETTYPE_SPECIAL",G544&lt;&gt;"LIBSETS_SETTYPE_MYTHIC"), IF(Q544&lt;&gt;"",VLOOKUP(Q544,'ESO zone constants'!$D$3:$H$10001,5,FALSE),""),"")</f>
        <v>1301</v>
      </c>
      <c r="Q544" t="str">
        <f>IF(AND(O544&lt;&gt;"",NOT(ISERROR(O544))),O544, IF(AND(K544&lt;&gt;"",K544&gt;0,NOT(ISERROR(K544))),VLOOKUP(K544,'ESO dumped WayshrineInfo'!$K$3:$N$9999,4,FALSE),""))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D544" s="42"/>
      <c r="AI544" s="42"/>
      <c r="AX544" s="98"/>
      <c r="AY544" s="21" t="str">
        <f t="shared" si="49"/>
        <v>[620] = {wayshrines={497,497,497,}, dlcId=DLC_ASCENDING_TIDE</v>
      </c>
      <c r="AZ544" s="21" t="str">
        <f t="shared" si="50"/>
        <v>, zoneIds={1301}, veteran=false</v>
      </c>
      <c r="BA544" s="21" t="str">
        <f t="shared" si="51"/>
        <v>, setType=LIBSETS_SETTYPE_DUNGEON</v>
      </c>
      <c r="BB544" s="21" t="str">
        <f t="shared" si="52"/>
        <v>},</v>
      </c>
      <c r="BC544" s="21" t="str">
        <f t="shared" si="53"/>
        <v xml:space="preserve"> --Gryphon\'s Reprisal / Vergeltung des Greifen   [Coral Aerie]</v>
      </c>
    </row>
    <row r="545" spans="1:55" x14ac:dyDescent="0.25">
      <c r="A545" s="77">
        <v>621</v>
      </c>
      <c r="B545" t="s">
        <v>2778</v>
      </c>
      <c r="C545" t="s">
        <v>2742</v>
      </c>
      <c r="D545" s="3">
        <f t="shared" si="48"/>
        <v>621</v>
      </c>
      <c r="G545" s="8" t="s">
        <v>1482</v>
      </c>
      <c r="I545" t="s">
        <v>91</v>
      </c>
      <c r="J545" t="s">
        <v>91</v>
      </c>
      <c r="K545">
        <v>497</v>
      </c>
      <c r="L545">
        <v>497</v>
      </c>
      <c r="M545">
        <v>497</v>
      </c>
      <c r="O545" s="66" t="s">
        <v>2740</v>
      </c>
      <c r="P545" s="3">
        <f>IF(AND(G545&lt;&gt;"LIBSETS_SETTYPE_BATTLEGROUND",G545&lt;&gt;"LIBSETS_SETTYPE_SPECIAL",G545&lt;&gt;"LIBSETS_SETTYPE_MYTHIC"), IF(Q545&lt;&gt;"",VLOOKUP(Q545,'ESO zone constants'!$D$3:$H$10001,5,FALSE),""),"")</f>
        <v>1301</v>
      </c>
      <c r="Q545" t="str">
        <f>IF(AND(O545&lt;&gt;"",NOT(ISERROR(O545))),O545, IF(AND(K545&lt;&gt;"",K545&gt;0,NOT(ISERROR(K545))),VLOOKUP(K545,'ESO dumped WayshrineInfo'!$K$3:$N$9999,4,FALSE),""))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D545" s="42"/>
      <c r="AI545" s="42"/>
      <c r="AX545" s="98"/>
      <c r="AY545" s="21" t="str">
        <f t="shared" si="49"/>
        <v>[621] = {wayshrines={497,497,497,}, dlcId=DLC_ASCENDING_TIDE</v>
      </c>
      <c r="AZ545" s="21" t="str">
        <f t="shared" si="50"/>
        <v>, zoneIds={1301}, veteran=false</v>
      </c>
      <c r="BA545" s="21" t="str">
        <f t="shared" si="51"/>
        <v>, setType=LIBSETS_SETTYPE_DUNGEON</v>
      </c>
      <c r="BB545" s="21" t="str">
        <f t="shared" si="52"/>
        <v>},</v>
      </c>
      <c r="BC545" s="21" t="str">
        <f t="shared" si="53"/>
        <v xml:space="preserve"> --Glacial Guardian / Gletscherwächter   [Coral Aerie]</v>
      </c>
    </row>
    <row r="546" spans="1:55" x14ac:dyDescent="0.25">
      <c r="A546" s="77">
        <v>622</v>
      </c>
      <c r="B546" t="s">
        <v>2777</v>
      </c>
      <c r="C546" t="s">
        <v>2744</v>
      </c>
      <c r="D546" s="3">
        <f t="shared" si="48"/>
        <v>622</v>
      </c>
      <c r="G546" s="8" t="s">
        <v>1482</v>
      </c>
      <c r="I546" t="s">
        <v>91</v>
      </c>
      <c r="J546" t="s">
        <v>91</v>
      </c>
      <c r="K546">
        <v>498</v>
      </c>
      <c r="L546">
        <v>498</v>
      </c>
      <c r="M546">
        <v>498</v>
      </c>
      <c r="O546" s="66" t="s">
        <v>2752</v>
      </c>
      <c r="P546" s="3">
        <f>IF(AND(G546&lt;&gt;"LIBSETS_SETTYPE_BATTLEGROUND",G546&lt;&gt;"LIBSETS_SETTYPE_SPECIAL",G546&lt;&gt;"LIBSETS_SETTYPE_MYTHIC"), IF(Q546&lt;&gt;"",VLOOKUP(Q546,'ESO zone constants'!$D$3:$H$10001,5,FALSE),""),"")</f>
        <v>1302</v>
      </c>
      <c r="Q546" t="str">
        <f>IF(AND(O546&lt;&gt;"",NOT(ISERROR(O546))),O546, IF(AND(K546&lt;&gt;"",K546&gt;0,NOT(ISERROR(K546))),VLOOKUP(K546,'ESO dumped WayshrineInfo'!$K$3:$N$9999,4,FALSE),""))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D546" s="42"/>
      <c r="AI546" s="42"/>
      <c r="AX546" s="98"/>
      <c r="AY546" s="21" t="str">
        <f t="shared" si="49"/>
        <v>[622] = {wayshrines={498,498,498,}, dlcId=DLC_ASCENDING_TIDE</v>
      </c>
      <c r="AZ546" s="21" t="str">
        <f t="shared" si="50"/>
        <v>, zoneIds={1302}, veteran=false</v>
      </c>
      <c r="BA546" s="21" t="str">
        <f t="shared" si="51"/>
        <v>, setType=LIBSETS_SETTYPE_DUNGEON</v>
      </c>
      <c r="BB546" s="21" t="str">
        <f t="shared" si="52"/>
        <v>},</v>
      </c>
      <c r="BC546" s="21" t="str">
        <f t="shared" si="53"/>
        <v xml:space="preserve"> --Turning Tide / Gezeitenwechsel   [Shipwright's Regret]</v>
      </c>
    </row>
    <row r="547" spans="1:55" x14ac:dyDescent="0.25">
      <c r="A547" s="77">
        <v>623</v>
      </c>
      <c r="B547" t="s">
        <v>2776</v>
      </c>
      <c r="C547" t="s">
        <v>2769</v>
      </c>
      <c r="D547" s="3">
        <f t="shared" si="48"/>
        <v>623</v>
      </c>
      <c r="G547" s="8" t="s">
        <v>1482</v>
      </c>
      <c r="I547" t="s">
        <v>91</v>
      </c>
      <c r="J547" t="s">
        <v>91</v>
      </c>
      <c r="K547">
        <v>498</v>
      </c>
      <c r="L547">
        <v>498</v>
      </c>
      <c r="M547">
        <v>498</v>
      </c>
      <c r="O547" s="66" t="s">
        <v>2752</v>
      </c>
      <c r="P547" s="3">
        <f>IF(AND(G547&lt;&gt;"LIBSETS_SETTYPE_BATTLEGROUND",G547&lt;&gt;"LIBSETS_SETTYPE_SPECIAL",G547&lt;&gt;"LIBSETS_SETTYPE_MYTHIC"), IF(Q547&lt;&gt;"",VLOOKUP(Q547,'ESO zone constants'!$D$3:$H$10001,5,FALSE),""),"")</f>
        <v>1302</v>
      </c>
      <c r="Q547" t="str">
        <f>IF(AND(O547&lt;&gt;"",NOT(ISERROR(O547))),O547, IF(AND(K547&lt;&gt;"",K547&gt;0,NOT(ISERROR(K547))),VLOOKUP(K547,'ESO dumped WayshrineInfo'!$K$3:$N$9999,4,FALSE),""))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WayshrineInfo'!$K$3:$N$9999,4,FALSE),""))</f>
        <v/>
      </c>
      <c r="AD547" s="42"/>
      <c r="AI547" s="42"/>
      <c r="AW547" s="43"/>
      <c r="AX547" s="98"/>
      <c r="AY547" s="21" t="str">
        <f t="shared" si="49"/>
        <v>[623] = {wayshrines={498,498,498,}, dlcId=DLC_ASCENDING_TIDE</v>
      </c>
      <c r="AZ547" s="21" t="str">
        <f t="shared" si="50"/>
        <v>, zoneIds={1302}, veteran=false</v>
      </c>
      <c r="BA547" s="21" t="str">
        <f t="shared" si="51"/>
        <v>, setType=LIBSETS_SETTYPE_DUNGEON</v>
      </c>
      <c r="BB547" s="21" t="str">
        <f t="shared" si="52"/>
        <v>},</v>
      </c>
      <c r="BC547" s="21" t="str">
        <f t="shared" si="53"/>
        <v xml:space="preserve"> --Storm-Cursed\’s Revenge / Rache des Sturmverfluchten   [Shipwright's Regret]</v>
      </c>
    </row>
    <row r="548" spans="1:55" x14ac:dyDescent="0.25">
      <c r="A548" s="77">
        <v>624</v>
      </c>
      <c r="B548" t="s">
        <v>2774</v>
      </c>
      <c r="C548" t="s">
        <v>2775</v>
      </c>
      <c r="D548" s="3">
        <f t="shared" si="48"/>
        <v>624</v>
      </c>
      <c r="G548" s="8" t="s">
        <v>1482</v>
      </c>
      <c r="I548" t="s">
        <v>91</v>
      </c>
      <c r="J548" t="s">
        <v>91</v>
      </c>
      <c r="K548">
        <v>498</v>
      </c>
      <c r="L548">
        <v>498</v>
      </c>
      <c r="M548">
        <v>498</v>
      </c>
      <c r="O548" s="66" t="s">
        <v>2752</v>
      </c>
      <c r="P548" s="3">
        <f>IF(AND(G548&lt;&gt;"LIBSETS_SETTYPE_BATTLEGROUND",G548&lt;&gt;"LIBSETS_SETTYPE_SPECIAL",G548&lt;&gt;"LIBSETS_SETTYPE_MYTHIC"), IF(Q548&lt;&gt;"",VLOOKUP(Q548,'ESO zone constants'!$D$3:$H$10001,5,FALSE),""),"")</f>
        <v>1302</v>
      </c>
      <c r="Q548" t="str">
        <f>IF(AND(O548&lt;&gt;"",NOT(ISERROR(O548))),O548, IF(AND(K548&lt;&gt;"",K548&gt;0,NOT(ISERROR(K548))),VLOOKUP(K548,'ESO dumped WayshrineInfo'!$K$3:$N$9999,4,FALSE),""))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WayshrineInfo'!$K$3:$N$9999,4,FALSE),""))</f>
        <v/>
      </c>
      <c r="AB548" s="43"/>
      <c r="AC548" s="43"/>
      <c r="AD548" s="42"/>
      <c r="AF548" s="44"/>
      <c r="AG548" s="43"/>
      <c r="AH548" s="43"/>
      <c r="AI548" s="42"/>
      <c r="AK548" s="44"/>
      <c r="AL548" s="43"/>
      <c r="AM548" s="43"/>
      <c r="AP548" s="44"/>
      <c r="AQ548" s="43"/>
      <c r="AR548" s="43"/>
      <c r="AU548" s="44"/>
      <c r="AV548" s="43"/>
      <c r="AW548" s="43"/>
      <c r="AX548" s="98"/>
      <c r="AY548" s="21" t="str">
        <f t="shared" si="49"/>
        <v>[624] = {wayshrines={498,498,498,}, dlcId=DLC_ASCENDING_TIDE</v>
      </c>
      <c r="AZ548" s="21" t="str">
        <f t="shared" si="50"/>
        <v>, zoneIds={1302}, veteran=false</v>
      </c>
      <c r="BA548" s="21" t="str">
        <f t="shared" si="51"/>
        <v>, setType=LIBSETS_SETTYPE_DUNGEON</v>
      </c>
      <c r="BB548" s="21" t="str">
        <f t="shared" si="52"/>
        <v>},</v>
      </c>
      <c r="BC548" s="21" t="str">
        <f t="shared" si="53"/>
        <v xml:space="preserve"> --Spriggan\’s Vigor / Elan des Zweiglings   [Shipwright's Regret]</v>
      </c>
    </row>
    <row r="549" spans="1:55" x14ac:dyDescent="0.25">
      <c r="A549" s="5">
        <v>625</v>
      </c>
      <c r="B549" t="s">
        <v>2688</v>
      </c>
      <c r="C549" t="s">
        <v>2730</v>
      </c>
      <c r="D549" s="3">
        <f t="shared" si="48"/>
        <v>625</v>
      </c>
      <c r="G549" s="3" t="s">
        <v>1692</v>
      </c>
      <c r="I549" t="s">
        <v>91</v>
      </c>
      <c r="J549" t="s">
        <v>91</v>
      </c>
      <c r="K549" s="37">
        <v>-1</v>
      </c>
      <c r="L549" s="37">
        <v>-1</v>
      </c>
      <c r="M549" s="37">
        <v>-1</v>
      </c>
      <c r="O549" s="66" t="s">
        <v>1809</v>
      </c>
      <c r="P549" s="3" t="str">
        <f>IF(AND(G549&lt;&gt;"LIBSETS_SETTYPE_BATTLEGROUND",G549&lt;&gt;"LIBSETS_SETTYPE_SPECIAL",G549&lt;&gt;"LIBSETS_SETTYPE_MYTHIC"), IF(Q549&lt;&gt;"",VLOOKUP(Q549,'ESO zone constants'!$D$3:$H$10001,5,FALSE),""),"")</f>
        <v/>
      </c>
      <c r="Q549" t="str">
        <f>IF(AND(O549&lt;&gt;"",NOT(ISERROR(O549))),O549, IF(AND(K549&lt;&gt;"",K549&gt;0,NOT(ISERROR(K549))),VLOOKUP(K549,'ESO dumped WayshrineInfo'!$K$3:$N$9999,4,FALSE),""))</f>
        <v>Antiquities</v>
      </c>
      <c r="R549" s="66" t="s">
        <v>2681</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33" t="s">
        <v>1689</v>
      </c>
      <c r="V549" s="3" t="str">
        <f>IF(U549&lt;&gt;"",IF(U549&lt;&gt;"LIBSETS_DROP_MECHANIC_MONSTER_NAME",VLOOKUP(U549,'LibSets constants'!$I$4:$L$1003,3,FALSE),""),"")</f>
        <v>Antiquities (Mythic set items)</v>
      </c>
      <c r="W549" s="3" t="str">
        <f>IF(U549&lt;&gt;"",IF(U549&lt;&gt;"LIBSETS_DROP_MECHANIC_MONSTER_NAME",VLOOKUP(U549,'LibSets constants'!$I$4:$L$1003,4,FALSE),""),"")</f>
        <v>Antiquitäten (Mytische Set Gegenstände)</v>
      </c>
      <c r="X549" s="3"/>
      <c r="Y549" s="3" t="str">
        <f>IF(G549&lt;&gt;"LIBSETS_SETTYPE_BATTLEGROUND",IF(G549&lt;&gt;"LIBSETS_SETTYPE_SPECIAL",IF(X549&lt;&gt;"",X549,IF(Z549&lt;&gt;"",VLOOKUP(Z549,'ESO zone constants'!$D$3:$H$4953,5,FALSE),"")),""),"")</f>
        <v/>
      </c>
      <c r="Z549" t="str">
        <f>IF(AND(O549&lt;&gt;"",NOT(ISERROR(O549))),"",IF(AND(L549&lt;&gt;"",L549&gt;0,NOT(ISERROR(L549))),VLOOKUP(L549,'ESO dumped WayshrineInfo'!$K$3:$N$9999,4,FALSE),""))</f>
        <v/>
      </c>
      <c r="AD549" s="42"/>
      <c r="AI549" s="42"/>
      <c r="AX549" s="98"/>
      <c r="AY549" s="21" t="str">
        <f t="shared" si="49"/>
        <v>[625] = {wayshrines={-1,-1,-1,}, dlcId=DLC_DEADLANDS</v>
      </c>
      <c r="AZ549" s="21" t="str">
        <f t="shared" si="50"/>
        <v>, veteran=false</v>
      </c>
      <c r="BA549" s="21" t="str">
        <f t="shared" si="51"/>
        <v>, setType=LIBSETS_SETTYPE_MYTHIC</v>
      </c>
      <c r="BB549" s="21" t="str">
        <f t="shared" si="52"/>
        <v>, dropMechanic={LIBSETS_DROP_MECHANIC_ANTIQUITIES}},</v>
      </c>
      <c r="BC549" s="21" t="str">
        <f t="shared" si="53"/>
        <v xml:space="preserve"> --Markyn Ring of Majesty / Markyn-Ring der Erhabenheit   [Antiquities]</v>
      </c>
    </row>
    <row r="550" spans="1:55" x14ac:dyDescent="0.25">
      <c r="A550" s="5">
        <v>626</v>
      </c>
      <c r="B550" t="s">
        <v>2689</v>
      </c>
      <c r="C550" t="s">
        <v>2729</v>
      </c>
      <c r="D550" s="3">
        <f t="shared" si="48"/>
        <v>626</v>
      </c>
      <c r="E550" s="42"/>
      <c r="G550" s="3" t="s">
        <v>1692</v>
      </c>
      <c r="I550" t="s">
        <v>91</v>
      </c>
      <c r="J550" t="s">
        <v>91</v>
      </c>
      <c r="K550" s="37">
        <v>-1</v>
      </c>
      <c r="L550" s="37">
        <v>-1</v>
      </c>
      <c r="M550" s="37">
        <v>-1</v>
      </c>
      <c r="O550" s="66" t="s">
        <v>1809</v>
      </c>
      <c r="P550" s="3" t="str">
        <f>IF(AND(G550&lt;&gt;"LIBSETS_SETTYPE_BATTLEGROUND",G550&lt;&gt;"LIBSETS_SETTYPE_SPECIAL",G550&lt;&gt;"LIBSETS_SETTYPE_MYTHIC"), IF(Q550&lt;&gt;"",VLOOKUP(Q550,'ESO zone constants'!$D$3:$H$10001,5,FALSE),""),"")</f>
        <v/>
      </c>
      <c r="Q550" t="str">
        <f>IF(AND(O550&lt;&gt;"",NOT(ISERROR(O550))),O550, IF(AND(K550&lt;&gt;"",K550&gt;0,NOT(ISERROR(K550))),VLOOKUP(K550,'ESO dumped WayshrineInfo'!$K$3:$N$9999,4,FALSE),""))</f>
        <v>Antiquities</v>
      </c>
      <c r="R550" s="66" t="s">
        <v>2681</v>
      </c>
      <c r="S550" s="19" t="str">
        <f>IF(AND(R550&lt;&gt;"",NOT(ISERROR(R550))),R550,IF(P550&lt;&gt;"",IF(NOT(ISERROR(VLOOKUP(P550,'ESO Dungeon constants'!$D$3:$H$9999,5,FALSE))),VLOOKUP(P550,'ESO Dungeon constants'!$D$3:$I$9999,6,FALSE),VLOOKUP(P550,'ESO zone constants'!$H$3:$K$9987,4,FALSE)),""))</f>
        <v>DLC_DEADLANDS</v>
      </c>
      <c r="T550" s="3" t="str">
        <f>IF(S550&lt;&gt;"",VLOOKUP(S550,'LibSets constants'!$B$4:$C$1003,2,FALSE),"")</f>
        <v>The Deadlands</v>
      </c>
      <c r="U550" s="33" t="s">
        <v>1689</v>
      </c>
      <c r="X550" s="3"/>
      <c r="Y550" s="3" t="str">
        <f>IF(G550&lt;&gt;"LIBSETS_SETTYPE_BATTLEGROUND",IF(G550&lt;&gt;"LIBSETS_SETTYPE_SPECIAL",IF(X550&lt;&gt;"",X550,IF(Z550&lt;&gt;"",VLOOKUP(Z550,'ESO zone constants'!$D$3:$H$4953,5,FALSE),"")),""),"")</f>
        <v/>
      </c>
      <c r="Z550" t="str">
        <f>IF(AND(O550&lt;&gt;"",NOT(ISERROR(O550))),"",IF(AND(L550&lt;&gt;"",L550&gt;0,NOT(ISERROR(L550))),VLOOKUP(L550,'ESO dumped WayshrineInfo'!$K$3:$N$9999,4,FALSE),""))</f>
        <v/>
      </c>
      <c r="AD550" s="42"/>
      <c r="AI550" s="42"/>
      <c r="AX550" s="98"/>
      <c r="AY550" s="21" t="str">
        <f t="shared" si="49"/>
        <v>[626] = {wayshrines={-1,-1,-1,}, dlcId=DLC_DEADLANDS</v>
      </c>
      <c r="AZ550" s="21" t="str">
        <f t="shared" si="50"/>
        <v>, veteran=false</v>
      </c>
      <c r="BA550" s="21" t="str">
        <f t="shared" si="51"/>
        <v>, setType=LIBSETS_SETTYPE_MYTHIC</v>
      </c>
      <c r="BB550" s="21" t="str">
        <f t="shared" si="52"/>
        <v>, dropMechanic={LIBSETS_DROP_MECHANIC_ANTIQUITIES}},</v>
      </c>
      <c r="BC550" s="21" t="str">
        <f t="shared" si="53"/>
        <v xml:space="preserve"> --Belharza's Band / Belharzas Band   [Antiquities]</v>
      </c>
    </row>
    <row r="551" spans="1:55" x14ac:dyDescent="0.25">
      <c r="A551" s="5">
        <v>627</v>
      </c>
      <c r="B551" t="s">
        <v>2735</v>
      </c>
      <c r="C551" t="s">
        <v>2731</v>
      </c>
      <c r="D551" s="3">
        <f t="shared" si="48"/>
        <v>627</v>
      </c>
      <c r="G551" s="3" t="s">
        <v>1692</v>
      </c>
      <c r="I551" t="s">
        <v>91</v>
      </c>
      <c r="J551" t="s">
        <v>91</v>
      </c>
      <c r="K551" s="37">
        <v>-1</v>
      </c>
      <c r="L551" s="37">
        <v>-1</v>
      </c>
      <c r="M551" s="37">
        <v>-1</v>
      </c>
      <c r="O551" s="66" t="s">
        <v>1809</v>
      </c>
      <c r="P551" s="3" t="str">
        <f>IF(AND(G551&lt;&gt;"LIBSETS_SETTYPE_BATTLEGROUND",G551&lt;&gt;"LIBSETS_SETTYPE_SPECIAL",G551&lt;&gt;"LIBSETS_SETTYPE_MYTHIC"), IF(Q551&lt;&gt;"",VLOOKUP(Q551,'ESO zone constants'!$D$3:$H$10001,5,FALSE),""),"")</f>
        <v/>
      </c>
      <c r="Q551" t="str">
        <f>IF(AND(O551&lt;&gt;"",NOT(ISERROR(O551))),O551, IF(AND(K551&lt;&gt;"",K551&gt;0,NOT(ISERROR(K551))),VLOOKUP(K551,'ESO dumped WayshrineInfo'!$K$3:$N$9999,4,FALSE),""))</f>
        <v>Antiquities</v>
      </c>
      <c r="R551" s="66" t="s">
        <v>2681</v>
      </c>
      <c r="S551" s="19" t="str">
        <f>IF(AND(R551&lt;&gt;"",NOT(ISERROR(R551))),R551,IF(P551&lt;&gt;"",IF(NOT(ISERROR(VLOOKUP(P551,'ESO Dungeon constants'!$D$3:$H$9999,5,FALSE))),VLOOKUP(P551,'ESO Dungeon constants'!$D$3:$I$9999,6,FALSE),VLOOKUP(P551,'ESO zone constants'!$H$3:$K$9987,4,FALSE)),""))</f>
        <v>DLC_DEADLANDS</v>
      </c>
      <c r="T551" s="3" t="str">
        <f>IF(S551&lt;&gt;"",VLOOKUP(S551,'LibSets constants'!$B$4:$C$1003,2,FALSE),"")</f>
        <v>The Deadlands</v>
      </c>
      <c r="U551" s="33" t="s">
        <v>1689</v>
      </c>
      <c r="V551" s="3" t="str">
        <f>IF(U551&lt;&gt;"",IF(U551&lt;&gt;"LIBSETS_DROP_MECHANIC_MONSTER_NAME",VLOOKUP(U551,'LibSets constants'!$I$4:$L$1003,3,FALSE),""),"")</f>
        <v>Antiquities (Mythic set items)</v>
      </c>
      <c r="W551" s="3" t="str">
        <f>IF(U551&lt;&gt;"",IF(U551&lt;&gt;"LIBSETS_DROP_MECHANIC_MONSTER_NAME",VLOOKUP(U551,'LibSets constants'!$I$4:$L$1003,4,FALSE),""),"")</f>
        <v>Antiquitäten (Mytische Set Gegenstände)</v>
      </c>
      <c r="X551" s="3"/>
      <c r="Y551" s="3" t="str">
        <f>IF(G551&lt;&gt;"LIBSETS_SETTYPE_BATTLEGROUND",IF(G551&lt;&gt;"LIBSETS_SETTYPE_SPECIAL",IF(X551&lt;&gt;"",X551,IF(Z551&lt;&gt;"",VLOOKUP(Z551,'ESO zone constants'!$D$3:$H$4953,5,FALSE),"")),""),"")</f>
        <v/>
      </c>
      <c r="Z551" t="str">
        <f>IF(AND(O551&lt;&gt;"",NOT(ISERROR(O551))),"",IF(AND(L551&lt;&gt;"",L551&gt;0,NOT(ISERROR(L551))),VLOOKUP(L551,'ESO dumped WayshrineInfo'!$K$3:$N$9999,4,FALSE),""))</f>
        <v/>
      </c>
      <c r="AB551" s="43"/>
      <c r="AC551" s="43"/>
      <c r="AD551" s="42"/>
      <c r="AF551" s="44"/>
      <c r="AG551" s="43"/>
      <c r="AH551" s="43"/>
      <c r="AI551" s="42"/>
      <c r="AK551" s="44"/>
      <c r="AL551" s="43"/>
      <c r="AM551" s="43"/>
      <c r="AP551" s="44"/>
      <c r="AQ551" s="43"/>
      <c r="AR551" s="43"/>
      <c r="AU551" s="44"/>
      <c r="AV551" s="43"/>
      <c r="AW551" s="43"/>
      <c r="AX551" s="98"/>
      <c r="AY551" s="21" t="str">
        <f t="shared" si="49"/>
        <v>[627] = {wayshrines={-1,-1,-1,}, dlcId=DLC_DEADLANDS</v>
      </c>
      <c r="AZ551" s="21" t="str">
        <f t="shared" si="50"/>
        <v>, veteran=false</v>
      </c>
      <c r="BA551" s="21" t="str">
        <f t="shared" si="51"/>
        <v>, setType=LIBSETS_SETTYPE_MYTHIC</v>
      </c>
      <c r="BB551" s="21" t="str">
        <f t="shared" si="52"/>
        <v>, dropMechanic={LIBSETS_DROP_MECHANIC_ANTIQUITIES}},</v>
      </c>
      <c r="BC551" s="21" t="str">
        <f t="shared" si="53"/>
        <v xml:space="preserve"> --Spaulder of Ruin / Schulterbänder des Untergangs   [Antiquities]</v>
      </c>
    </row>
    <row r="552" spans="1:55" x14ac:dyDescent="0.25">
      <c r="A552" s="77">
        <v>629</v>
      </c>
      <c r="B552" t="s">
        <v>2770</v>
      </c>
      <c r="C552" t="s">
        <v>2746</v>
      </c>
      <c r="D552" s="3">
        <f t="shared" si="48"/>
        <v>629</v>
      </c>
      <c r="G552" s="8" t="s">
        <v>1480</v>
      </c>
      <c r="I552" t="s">
        <v>91</v>
      </c>
      <c r="J552" t="s">
        <v>91</v>
      </c>
      <c r="K552" s="57">
        <v>-1</v>
      </c>
      <c r="L552" s="57">
        <v>-1</v>
      </c>
      <c r="M552" s="57">
        <v>-1</v>
      </c>
      <c r="O552" s="66" t="s">
        <v>125</v>
      </c>
      <c r="P552" s="3">
        <f>IF(AND(G552&lt;&gt;"LIBSETS_SETTYPE_BATTLEGROUND",G552&lt;&gt;"LIBSETS_SETTYPE_SPECIAL",G552&lt;&gt;"LIBSETS_SETTYPE_MYTHIC"), IF(Q552&lt;&gt;"",VLOOKUP(Q552,'ESO zone constants'!$D$3:$H$10001,5,FALSE),""),"")</f>
        <v>181</v>
      </c>
      <c r="Q552" t="str">
        <f>IF(AND(O552&lt;&gt;"",NOT(ISERROR(O552))),O552, IF(AND(K552&lt;&gt;"",K552&gt;0,NOT(ISERROR(K552))),VLOOKUP(K552,'ESO dumped WayshrineInfo'!$K$3:$N$9999,4,FALSE),""))</f>
        <v>Cyrodiil</v>
      </c>
      <c r="R552" s="66" t="s">
        <v>2737</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7" t="s">
        <v>2678</v>
      </c>
      <c r="AY552" s="21" t="str">
        <f t="shared" si="49"/>
        <v>[629] = {wayshrines={-1,-1,-1,}, dlcId=DLC_ASCENDING_TIDE</v>
      </c>
      <c r="AZ552" s="21" t="str">
        <f t="shared" si="50"/>
        <v>, zoneIds={181}, veteran=false</v>
      </c>
      <c r="BA552" s="21" t="str">
        <f t="shared" si="51"/>
        <v>, setType=LIBSETS_SETTYPE_CYRODIIL</v>
      </c>
      <c r="BB552" s="21" t="str">
        <f t="shared" si="52"/>
        <v>, dropMechanic={LIBSETS_DROP_MECHANIC_MAIL_PVP_REWARDS_FOR_THE_WORTHY}},</v>
      </c>
      <c r="BC552" s="21" t="str">
        <f t="shared" si="53"/>
        <v xml:space="preserve"> --Rallying Cry / Schlachtruf   [Cyrodiil]</v>
      </c>
    </row>
    <row r="553" spans="1:55" x14ac:dyDescent="0.25">
      <c r="A553" s="77">
        <v>630</v>
      </c>
      <c r="B553" t="s">
        <v>2771</v>
      </c>
      <c r="C553" t="s">
        <v>2747</v>
      </c>
      <c r="D553" s="3">
        <f t="shared" si="48"/>
        <v>630</v>
      </c>
      <c r="G553" s="8" t="s">
        <v>1480</v>
      </c>
      <c r="I553" t="s">
        <v>91</v>
      </c>
      <c r="J553" t="s">
        <v>91</v>
      </c>
      <c r="K553" s="57">
        <v>-1</v>
      </c>
      <c r="L553" s="57">
        <v>-1</v>
      </c>
      <c r="M553" s="57">
        <v>-1</v>
      </c>
      <c r="O553" s="66" t="s">
        <v>125</v>
      </c>
      <c r="P553" s="3">
        <f>IF(AND(G553&lt;&gt;"LIBSETS_SETTYPE_BATTLEGROUND",G553&lt;&gt;"LIBSETS_SETTYPE_SPECIAL",G553&lt;&gt;"LIBSETS_SETTYPE_MYTHIC"), IF(Q553&lt;&gt;"",VLOOKUP(Q553,'ESO zone constants'!$D$3:$H$10001,5,FALSE),""),"")</f>
        <v>181</v>
      </c>
      <c r="Q553" t="str">
        <f>IF(AND(O553&lt;&gt;"",NOT(ISERROR(O553))),O553, IF(AND(K553&lt;&gt;"",K553&gt;0,NOT(ISERROR(K553))),VLOOKUP(K553,'ESO dumped WayshrineInfo'!$K$3:$N$9999,4,FALSE),""))</f>
        <v>Cyrodiil</v>
      </c>
      <c r="R553" s="66" t="s">
        <v>2737</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I553" s="42"/>
      <c r="AX553" s="87" t="s">
        <v>2678</v>
      </c>
      <c r="AY553" s="21" t="str">
        <f t="shared" si="49"/>
        <v>[630] = {wayshrines={-1,-1,-1,}, dlcId=DLC_ASCENDING_TIDE</v>
      </c>
      <c r="AZ553" s="21" t="str">
        <f t="shared" si="50"/>
        <v>, zoneIds={181}, veteran=false</v>
      </c>
      <c r="BA553" s="21" t="str">
        <f t="shared" si="51"/>
        <v>, setType=LIBSETS_SETTYPE_CYRODIIL</v>
      </c>
      <c r="BB553" s="21" t="str">
        <f t="shared" si="52"/>
        <v>, dropMechanic={LIBSETS_DROP_MECHANIC_MAIL_PVP_REWARDS_FOR_THE_WORTHY}},</v>
      </c>
      <c r="BC553" s="21" t="str">
        <f t="shared" si="53"/>
        <v xml:space="preserve"> --Hew and Sunder  / Kappspalter   [Cyrodiil]</v>
      </c>
    </row>
    <row r="554" spans="1:55" x14ac:dyDescent="0.25">
      <c r="A554" s="77">
        <v>631</v>
      </c>
      <c r="B554" t="s">
        <v>2772</v>
      </c>
      <c r="C554" t="s">
        <v>2748</v>
      </c>
      <c r="D554" s="3">
        <f t="shared" si="48"/>
        <v>631</v>
      </c>
      <c r="G554" s="8" t="s">
        <v>1480</v>
      </c>
      <c r="I554" t="s">
        <v>91</v>
      </c>
      <c r="J554" t="s">
        <v>91</v>
      </c>
      <c r="K554" s="57">
        <v>-1</v>
      </c>
      <c r="L554" s="57">
        <v>-1</v>
      </c>
      <c r="M554" s="57">
        <v>-1</v>
      </c>
      <c r="O554" s="66" t="s">
        <v>125</v>
      </c>
      <c r="P554" s="3">
        <f>IF(AND(G554&lt;&gt;"LIBSETS_SETTYPE_BATTLEGROUND",G554&lt;&gt;"LIBSETS_SETTYPE_SPECIAL",G554&lt;&gt;"LIBSETS_SETTYPE_MYTHIC"), IF(Q554&lt;&gt;"",VLOOKUP(Q554,'ESO zone constants'!$D$3:$H$10001,5,FALSE),""),"")</f>
        <v>181</v>
      </c>
      <c r="Q554" t="str">
        <f>IF(AND(O554&lt;&gt;"",NOT(ISERROR(O554))),O554, IF(AND(K554&lt;&gt;"",K554&gt;0,NOT(ISERROR(K554))),VLOOKUP(K554,'ESO dumped WayshrineInfo'!$K$3:$N$9999,4,FALSE),""))</f>
        <v>Cyrodiil</v>
      </c>
      <c r="R554" s="66" t="s">
        <v>2737</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96"/>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I554" s="42"/>
      <c r="AX554" s="87" t="s">
        <v>2678</v>
      </c>
      <c r="AY554" s="21" t="str">
        <f t="shared" si="49"/>
        <v>[631] = {wayshrines={-1,-1,-1,}, dlcId=DLC_ASCENDING_TIDE</v>
      </c>
      <c r="AZ554" s="21" t="str">
        <f t="shared" si="50"/>
        <v>, zoneIds={181}, veteran=false</v>
      </c>
      <c r="BA554" s="21" t="str">
        <f t="shared" si="51"/>
        <v>, setType=LIBSETS_SETTYPE_CYRODIIL</v>
      </c>
      <c r="BB554" s="21" t="str">
        <f t="shared" si="52"/>
        <v>, dropMechanic={LIBSETS_DROP_MECHANIC_MAIL_PVP_REWARDS_FOR_THE_WORTHY}},</v>
      </c>
      <c r="BC554" s="21" t="str">
        <f t="shared" si="53"/>
        <v xml:space="preserve"> --Enervating Aura  / Enervierende Aura   [Cyrodiil]</v>
      </c>
    </row>
    <row r="555" spans="1:55" x14ac:dyDescent="0.25">
      <c r="A555" s="77">
        <v>632</v>
      </c>
      <c r="B555" t="s">
        <v>2743</v>
      </c>
      <c r="C555" t="s">
        <v>2743</v>
      </c>
      <c r="D555" s="3">
        <f t="shared" si="48"/>
        <v>632</v>
      </c>
      <c r="G555" s="8" t="s">
        <v>1484</v>
      </c>
      <c r="H555" s="100">
        <v>3</v>
      </c>
      <c r="I555" t="s">
        <v>1471</v>
      </c>
      <c r="J555" t="s">
        <v>91</v>
      </c>
      <c r="K555">
        <v>497</v>
      </c>
      <c r="L555">
        <v>497</v>
      </c>
      <c r="M555">
        <v>497</v>
      </c>
      <c r="N555">
        <v>0</v>
      </c>
      <c r="O555" s="66" t="s">
        <v>2740</v>
      </c>
      <c r="P555" s="3">
        <f>IF(AND(G555&lt;&gt;"LIBSETS_SETTYPE_BATTLEGROUND",G555&lt;&gt;"LIBSETS_SETTYPE_SPECIAL",G555&lt;&gt;"LIBSETS_SETTYPE_MYTHIC"), IF(Q555&lt;&gt;"",VLOOKUP(Q555,'ESO zone constants'!$D$3:$H$10001,5,FALSE),""),"")</f>
        <v>1301</v>
      </c>
      <c r="Q555" t="str">
        <f>IF(AND(O555&lt;&gt;"",NOT(ISERROR(O555))),O555, IF(AND(K555&lt;&gt;"",K555&gt;0,NOT(ISERROR(K555))),VLOOKUP(K555,'ESO dumped WayshrineInfo'!$K$3:$N$9999,4,FALSE),""))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2793</v>
      </c>
      <c r="W555" s="3" t="s">
        <v>2793</v>
      </c>
      <c r="X555" s="96"/>
      <c r="Y555" s="3" t="str">
        <f>IF(G555&lt;&gt;"LIBSETS_SETTYPE_BATTLEGROUND",IF(G555&lt;&gt;"LIBSETS_SETTYPE_SPECIAL",IF(X555&lt;&gt;"",X555,IF(Z555&lt;&gt;"",VLOOKUP(Z555,'ESO zone constants'!$D$3:$H$4953,5,FALSE),"")),""),"")</f>
        <v/>
      </c>
      <c r="Z555" t="str">
        <f>IF(AND(O555&lt;&gt;"",NOT(ISERROR(O555))),"",IF(AND(L555&lt;&gt;"",L555&gt;0,NOT(ISERROR(L555))),VLOOKUP(L555,'ESO dumped WayshrineInfo'!$K$3:$N$9999,4,FALSE),""))</f>
        <v/>
      </c>
      <c r="AA555" s="41"/>
      <c r="AB555" s="40"/>
      <c r="AC555" s="40"/>
      <c r="AD555" s="39"/>
      <c r="AF555" s="41"/>
      <c r="AG555" s="40"/>
      <c r="AH555" s="40"/>
      <c r="AI555" s="39"/>
      <c r="AK555" s="41"/>
      <c r="AL555" s="40"/>
      <c r="AM555" s="40"/>
      <c r="AP555" s="41"/>
      <c r="AQ555" s="40"/>
      <c r="AR555" s="40"/>
      <c r="AU555" s="41"/>
      <c r="AV555" s="40"/>
      <c r="AW555" s="40"/>
      <c r="AX555" s="93"/>
      <c r="AY555" s="21" t="str">
        <f t="shared" si="49"/>
        <v>[632] = {wayshrines={497,497,497,}, dlcId=DLC_ASCENDING_TIDE</v>
      </c>
      <c r="AZ555" s="21" t="str">
        <f t="shared" si="50"/>
        <v>, zoneIds={1301}, veteran={[EQUIP_TYPE_HEAD]=true, [EQUIP_TYPE_SHOULDERS]=false}</v>
      </c>
      <c r="BA555" s="21" t="str">
        <f t="shared" si="51"/>
        <v>, setType=LIBSETS_SETTYPE_MONSTER</v>
      </c>
      <c r="BB555" s="21" t="str">
        <f t="shared" si="52"/>
        <v>, dropMechanic={LIBSETS_DROP_MECHANIC_MONSTER_NAME}, dropMechanicNames={['en']='Varallion', ['de']='Varallion'}},</v>
      </c>
      <c r="BC555" s="21" t="str">
        <f t="shared" si="53"/>
        <v xml:space="preserve"> --Kargaeda / Kargaeda   [Coral Aerie]</v>
      </c>
    </row>
    <row r="556" spans="1:55" x14ac:dyDescent="0.25">
      <c r="A556" s="77">
        <v>633</v>
      </c>
      <c r="B556" t="s">
        <v>2745</v>
      </c>
      <c r="C556" t="s">
        <v>2745</v>
      </c>
      <c r="D556" s="3">
        <f t="shared" si="48"/>
        <v>633</v>
      </c>
      <c r="G556" s="8" t="s">
        <v>1484</v>
      </c>
      <c r="H556" s="100">
        <v>3</v>
      </c>
      <c r="I556" t="s">
        <v>1471</v>
      </c>
      <c r="J556" t="s">
        <v>91</v>
      </c>
      <c r="K556">
        <v>498</v>
      </c>
      <c r="L556">
        <v>498</v>
      </c>
      <c r="M556">
        <v>498</v>
      </c>
      <c r="N556">
        <v>0</v>
      </c>
      <c r="O556" s="66" t="s">
        <v>2752</v>
      </c>
      <c r="P556" s="3">
        <f>IF(AND(G556&lt;&gt;"LIBSETS_SETTYPE_BATTLEGROUND",G556&lt;&gt;"LIBSETS_SETTYPE_SPECIAL",G556&lt;&gt;"LIBSETS_SETTYPE_MYTHIC"), IF(Q556&lt;&gt;"",VLOOKUP(Q556,'ESO zone constants'!$D$3:$H$10001,5,FALSE),""),"")</f>
        <v>1302</v>
      </c>
      <c r="Q556" t="str">
        <f>IF(AND(O556&lt;&gt;"",NOT(ISERROR(O556))),O556, IF(AND(K556&lt;&gt;"",K556&gt;0,NOT(ISERROR(K556))),VLOOKUP(K556,'ESO dumped WayshrineInfo'!$K$3:$N$9999,4,FALSE),""))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2745</v>
      </c>
      <c r="W556" s="3" t="s">
        <v>2745</v>
      </c>
      <c r="X556" s="96"/>
      <c r="Y556" s="3" t="str">
        <f>IF(G556&lt;&gt;"LIBSETS_SETTYPE_BATTLEGROUND",IF(G556&lt;&gt;"LIBSETS_SETTYPE_SPECIAL",IF(X556&lt;&gt;"",X556,IF(Z556&lt;&gt;"",VLOOKUP(Z556,'ESO zone constants'!$D$3:$H$4953,5,FALSE),"")),""),"")</f>
        <v/>
      </c>
      <c r="Z556" t="str">
        <f>IF(AND(O556&lt;&gt;"",NOT(ISERROR(O556))),"",IF(AND(L556&lt;&gt;"",L556&gt;0,NOT(ISERROR(L556))),VLOOKUP(L556,'ESO dumped WayshrineInfo'!$K$3:$N$9999,4,FALSE),""))</f>
        <v/>
      </c>
      <c r="AA556" s="41"/>
      <c r="AB556" s="40"/>
      <c r="AC556" s="40"/>
      <c r="AD556" s="39"/>
      <c r="AF556" s="41"/>
      <c r="AG556" s="40"/>
      <c r="AH556" s="40"/>
      <c r="AI556" s="39"/>
      <c r="AK556" s="41"/>
      <c r="AL556" s="40"/>
      <c r="AM556" s="40"/>
      <c r="AP556" s="41"/>
      <c r="AQ556" s="40"/>
      <c r="AR556" s="40"/>
      <c r="AU556" s="41"/>
      <c r="AV556" s="40"/>
      <c r="AW556" s="40"/>
      <c r="AX556" s="93"/>
      <c r="AY556" s="21" t="str">
        <f t="shared" si="49"/>
        <v>[633] = {wayshrines={498,498,498,}, dlcId=DLC_ASCENDING_TIDE</v>
      </c>
      <c r="AZ556" s="21" t="str">
        <f t="shared" si="50"/>
        <v>, zoneIds={1302}, veteran={[EQUIP_TYPE_HEAD]=true, [EQUIP_TYPE_SHOULDERS]=false}</v>
      </c>
      <c r="BA556" s="21" t="str">
        <f t="shared" si="51"/>
        <v>, setType=LIBSETS_SETTYPE_MONSTER</v>
      </c>
      <c r="BB556" s="21" t="str">
        <f t="shared" si="52"/>
        <v>, dropMechanic={LIBSETS_DROP_MECHANIC_MONSTER_NAME}, dropMechanicNames={['en']='Nazaray ', ['de']='Nazaray '}},</v>
      </c>
      <c r="BC556" s="21" t="str">
        <f t="shared" si="53"/>
        <v xml:space="preserve"> --Nazaray  / Nazaray    [Shipwright's Regret]</v>
      </c>
    </row>
    <row r="557" spans="1:55" x14ac:dyDescent="0.25">
      <c r="A557" s="77">
        <v>634</v>
      </c>
      <c r="B557" t="s">
        <v>2749</v>
      </c>
      <c r="C557" t="s">
        <v>2749</v>
      </c>
      <c r="D557" s="3">
        <f t="shared" si="48"/>
        <v>634</v>
      </c>
      <c r="F557" t="s">
        <v>2795</v>
      </c>
      <c r="G557" s="8" t="s">
        <v>2794</v>
      </c>
      <c r="I557" t="s">
        <v>91</v>
      </c>
      <c r="J557" t="s">
        <v>91</v>
      </c>
      <c r="K557" s="57">
        <v>-1</v>
      </c>
      <c r="L557" s="57">
        <v>-1</v>
      </c>
      <c r="M557" s="57">
        <v>-1</v>
      </c>
      <c r="N557" s="95">
        <v>0</v>
      </c>
      <c r="O557" s="66" t="s">
        <v>39</v>
      </c>
      <c r="P557" s="3">
        <f>IF(AND(G557&lt;&gt;"LIBSETS_SETTYPE_BATTLEGROUND",G557&lt;&gt;"LIBSETS_SETTYPE_SPECIAL",G557&lt;&gt;"LIBSETS_SETTYPE_MYTHIC"), IF(Q557&lt;&gt;"",VLOOKUP(Q557,'ESO zone constants'!$D$3:$H$10001,5,FALSE),""),"")</f>
        <v>584</v>
      </c>
      <c r="Q557" t="str">
        <f>IF(AND(O557&lt;&gt;"",NOT(ISERROR(O557))),O557, IF(AND(K557&lt;&gt;"",K557&gt;0,NOT(ISERROR(K557))),VLOOKUP(K557,'ESO dumped WayshrineInfo'!$K$3:$N$9999,4,FALSE),""))</f>
        <v>Imperial City</v>
      </c>
      <c r="R557" s="66" t="s">
        <v>2737</v>
      </c>
      <c r="S557" s="19" t="s">
        <v>2737</v>
      </c>
      <c r="T557" s="3" t="str">
        <f>IF(S557&lt;&gt;"",VLOOKUP(S557,'LibSets constants'!$B$4:$C$1003,2,FALSE),"")</f>
        <v>Ascending Tide</v>
      </c>
      <c r="U557" s="33" t="s">
        <v>1549</v>
      </c>
      <c r="V557" s="3" t="s">
        <v>2806</v>
      </c>
      <c r="W557" s="3" t="s">
        <v>2801</v>
      </c>
      <c r="X557" s="96"/>
      <c r="Y557" s="3">
        <f>IF(G557&lt;&gt;"LIBSETS_SETTYPE_BATTLEGROUND",IF(G557&lt;&gt;"LIBSETS_SETTYPE_SPECIAL",IF(X557&lt;&gt;"",X557,IF(Z557&lt;&gt;"",VLOOKUP(Z557,'ESO zone constants'!$D$3:$H$4953,5,FALSE),"")),""),"")</f>
        <v>643</v>
      </c>
      <c r="Z557" t="s">
        <v>448</v>
      </c>
      <c r="AA557" s="33" t="s">
        <v>2810</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WayshrineInfo'!$K$3:$N$9999,4,FALSE),""))</f>
        <v/>
      </c>
      <c r="AF557" s="41"/>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1"/>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7" t="s">
        <v>2678</v>
      </c>
      <c r="AY557" s="21" t="str">
        <f t="shared" si="49"/>
        <v>[634] = {wayshrines={-1,-1,-1,}, dlcId=DLC_ASCENDING_TIDE</v>
      </c>
      <c r="AZ557" s="21" t="str">
        <f t="shared" si="50"/>
        <v>, zoneIds={584,643}, veteran=false</v>
      </c>
      <c r="BA557" s="21" t="str">
        <f t="shared" si="51"/>
        <v>, setType=LIBSETS_SETTYPE_IMPERIALCITY_MONSTER</v>
      </c>
      <c r="BB557" s="21" t="str">
        <f t="shared" si="52"/>
        <v>, dropMechanic={LIBSETS_DROP_MECHANIC_MONSTER_NAME,LIBSETS_DROP_MECHANIC_TELVAR_EQUIPMENT_LOCKBOX_MERCHANT}, dropMechanicNames={['en']='Nunatak (Memorial district, north)', ['de']='Nunatak (Gedenkbezirk, Norden)'}},</v>
      </c>
      <c r="BC557" s="21" t="str">
        <f t="shared" si="53"/>
        <v xml:space="preserve"> --Nunatak / Nunatak   [Imperial City, Imperial Sewers]</v>
      </c>
    </row>
    <row r="558" spans="1:55" x14ac:dyDescent="0.25">
      <c r="A558" s="77">
        <v>635</v>
      </c>
      <c r="B558" t="s">
        <v>2773</v>
      </c>
      <c r="C558" t="s">
        <v>2750</v>
      </c>
      <c r="D558" s="3">
        <f t="shared" si="48"/>
        <v>635</v>
      </c>
      <c r="F558" t="s">
        <v>2795</v>
      </c>
      <c r="G558" s="8" t="s">
        <v>2794</v>
      </c>
      <c r="I558" t="s">
        <v>91</v>
      </c>
      <c r="J558" t="s">
        <v>91</v>
      </c>
      <c r="K558" s="57">
        <v>-1</v>
      </c>
      <c r="L558" s="57">
        <v>-1</v>
      </c>
      <c r="M558" s="57">
        <v>-1</v>
      </c>
      <c r="N558" s="95">
        <v>0</v>
      </c>
      <c r="O558" s="66" t="s">
        <v>39</v>
      </c>
      <c r="P558" s="3">
        <f>IF(AND(G558&lt;&gt;"LIBSETS_SETTYPE_BATTLEGROUND",G558&lt;&gt;"LIBSETS_SETTYPE_SPECIAL",G558&lt;&gt;"LIBSETS_SETTYPE_MYTHIC"), IF(Q558&lt;&gt;"",VLOOKUP(Q558,'ESO zone constants'!$D$3:$H$10001,5,FALSE),""),"")</f>
        <v>584</v>
      </c>
      <c r="Q558" t="str">
        <f>IF(AND(O558&lt;&gt;"",NOT(ISERROR(O558))),O558, IF(AND(K558&lt;&gt;"",K558&gt;0,NOT(ISERROR(K558))),VLOOKUP(K558,'ESO dumped WayshrineInfo'!$K$3:$N$9999,4,FALSE),""))</f>
        <v>Imperial City</v>
      </c>
      <c r="R558" s="66" t="s">
        <v>2737</v>
      </c>
      <c r="S558" s="19" t="s">
        <v>2737</v>
      </c>
      <c r="T558" s="3" t="str">
        <f>IF(S558&lt;&gt;"",VLOOKUP(S558,'LibSets constants'!$B$4:$C$1003,2,FALSE),"")</f>
        <v>Ascending Tide</v>
      </c>
      <c r="U558" s="33" t="s">
        <v>1549</v>
      </c>
      <c r="V558" s="3" t="s">
        <v>2805</v>
      </c>
      <c r="W558" s="3" t="s">
        <v>2802</v>
      </c>
      <c r="X558" s="96"/>
      <c r="Y558" s="3">
        <f>IF(G558&lt;&gt;"LIBSETS_SETTYPE_BATTLEGROUND",IF(G558&lt;&gt;"LIBSETS_SETTYPE_SPECIAL",IF(X558&lt;&gt;"",X558,IF(Z558&lt;&gt;"",VLOOKUP(Z558,'ESO zone constants'!$D$3:$H$4953,5,FALSE),"")),""),"")</f>
        <v>643</v>
      </c>
      <c r="Z558" t="s">
        <v>448</v>
      </c>
      <c r="AA558" s="33" t="s">
        <v>2810</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WayshrineInfo'!$K$3:$N$9999,4,FALSE),""))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7" t="s">
        <v>2678</v>
      </c>
      <c r="AY558" s="21" t="str">
        <f t="shared" si="49"/>
        <v>[635] = {wayshrines={-1,-1,-1,}, dlcId=DLC_ASCENDING_TIDE</v>
      </c>
      <c r="AZ558" s="21" t="str">
        <f t="shared" si="50"/>
        <v>, zoneIds={584,643}, veteran=false</v>
      </c>
      <c r="BA558" s="21" t="str">
        <f t="shared" si="51"/>
        <v>, setType=LIBSETS_SETTYPE_IMPERIALCITY_MONSTER</v>
      </c>
      <c r="BB558" s="21" t="str">
        <f t="shared" si="52"/>
        <v>, dropMechanic={LIBSETS_DROP_MECHANIC_MONSTER_NAME,LIBSETS_DROP_MECHANIC_TELVAR_EQUIPMENT_LOCKBOX_MERCHANT}, dropMechanicNames={['en']='Fürstin Malygda (Aboretum, south-east)', ['de']='Lady Malydga (Arboretum, Süd-Osten)'}},</v>
      </c>
      <c r="BC558" s="21" t="str">
        <f t="shared" si="53"/>
        <v xml:space="preserve"> --Lady Malydga / Fürstin Malygda   [Imperial City, Imperial Sewers]</v>
      </c>
    </row>
    <row r="559" spans="1:55" x14ac:dyDescent="0.25">
      <c r="A559" s="77">
        <v>636</v>
      </c>
      <c r="B559" t="s">
        <v>2751</v>
      </c>
      <c r="C559" t="s">
        <v>2751</v>
      </c>
      <c r="D559" s="3">
        <f t="shared" si="48"/>
        <v>636</v>
      </c>
      <c r="E559" s="42"/>
      <c r="F559" t="s">
        <v>2795</v>
      </c>
      <c r="G559" s="8" t="s">
        <v>2794</v>
      </c>
      <c r="I559" t="s">
        <v>91</v>
      </c>
      <c r="J559" t="s">
        <v>91</v>
      </c>
      <c r="K559" s="57">
        <v>-1</v>
      </c>
      <c r="L559" s="57">
        <v>-1</v>
      </c>
      <c r="M559" s="57">
        <v>-1</v>
      </c>
      <c r="N559" s="95">
        <v>0</v>
      </c>
      <c r="O559" s="66" t="s">
        <v>39</v>
      </c>
      <c r="P559" s="3">
        <f>IF(AND(G559&lt;&gt;"LIBSETS_SETTYPE_BATTLEGROUND",G559&lt;&gt;"LIBSETS_SETTYPE_SPECIAL",G559&lt;&gt;"LIBSETS_SETTYPE_MYTHIC"), IF(Q559&lt;&gt;"",VLOOKUP(Q559,'ESO zone constants'!$D$3:$H$10001,5,FALSE),""),"")</f>
        <v>584</v>
      </c>
      <c r="Q559" t="str">
        <f>IF(AND(O559&lt;&gt;"",NOT(ISERROR(O559))),O559, IF(AND(K559&lt;&gt;"",K559&gt;0,NOT(ISERROR(K559))),VLOOKUP(K559,'ESO dumped WayshrineInfo'!$K$3:$N$9999,4,FALSE),""))</f>
        <v>Imperial City</v>
      </c>
      <c r="R559" s="66" t="s">
        <v>2737</v>
      </c>
      <c r="S559" s="19" t="s">
        <v>2737</v>
      </c>
      <c r="T559" s="3" t="str">
        <f>IF(S559&lt;&gt;"",VLOOKUP(S559,'LibSets constants'!$B$4:$C$1003,2,FALSE),"")</f>
        <v>Ascending Tide</v>
      </c>
      <c r="U559" s="33" t="s">
        <v>1549</v>
      </c>
      <c r="V559" s="3" t="s">
        <v>2804</v>
      </c>
      <c r="W559" s="3" t="s">
        <v>2803</v>
      </c>
      <c r="X559" s="96"/>
      <c r="Y559" s="3">
        <f>IF(G559&lt;&gt;"LIBSETS_SETTYPE_BATTLEGROUND",IF(G559&lt;&gt;"LIBSETS_SETTYPE_SPECIAL",IF(X559&lt;&gt;"",X559,IF(Z559&lt;&gt;"",VLOOKUP(Z559,'ESO zone constants'!$D$3:$H$4953,5,FALSE),"")),""),"")</f>
        <v>643</v>
      </c>
      <c r="Z559" t="s">
        <v>448</v>
      </c>
      <c r="AA559" s="33" t="s">
        <v>2810</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WayshrineInfo'!$K$3:$N$9999,4,FALSE),""))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87" t="s">
        <v>2678</v>
      </c>
      <c r="AY559" s="21" t="str">
        <f t="shared" si="49"/>
        <v>[636] = {wayshrines={-1,-1,-1,}, dlcId=DLC_ASCENDING_TIDE</v>
      </c>
      <c r="AZ559" s="21" t="str">
        <f t="shared" si="50"/>
        <v>, zoneIds={584,643}, veteran=false</v>
      </c>
      <c r="BA559" s="21" t="str">
        <f t="shared" si="51"/>
        <v>, setType=LIBSETS_SETTYPE_IMPERIALCITY_MONSTER</v>
      </c>
      <c r="BB559" s="21" t="str">
        <f t="shared" si="52"/>
        <v>, dropMechanic={LIBSETS_DROP_MECHANIC_MONSTER_NAME,LIBSETS_DROP_MECHANIC_TELVAR_EQUIPMENT_LOCKBOX_MERCHANT}, dropMechanicNames={['en']='Baron Thirsk Nobles district, south-west)', ['de']='Baron Thirsk (Adelsbezirk, Süd-Westen)'}},</v>
      </c>
      <c r="BC559" s="21" t="str">
        <f t="shared" si="53"/>
        <v xml:space="preserve"> --Baron Thirsk / Baron Thirsk   [Imperial City, Imperial Sewers]</v>
      </c>
    </row>
    <row r="560" spans="1:55" x14ac:dyDescent="0.25">
      <c r="A560" s="81" t="s">
        <v>1343</v>
      </c>
      <c r="B560" s="82" t="s">
        <v>2514</v>
      </c>
      <c r="C560" t="s">
        <v>2513</v>
      </c>
      <c r="D560" s="3" t="str">
        <f t="shared" si="48"/>
        <v>???</v>
      </c>
      <c r="I560" t="s">
        <v>91</v>
      </c>
      <c r="J560" t="s">
        <v>91</v>
      </c>
      <c r="K560" s="37"/>
      <c r="L560" s="37"/>
      <c r="M560" s="37"/>
      <c r="N560">
        <v>0</v>
      </c>
      <c r="P560" s="3" t="str">
        <f>IF(AND(G560&lt;&gt;"LIBSETS_SETTYPE_BATTLEGROUND",G560&lt;&gt;"LIBSETS_SETTYPE_SPECIAL",G560&lt;&gt;"LIBSETS_SETTYPE_MYTHIC"), IF(Q560&lt;&gt;"",VLOOKUP(Q560,'ESO zone constants'!$D$3:$H$10001,5,FALSE),""),"")</f>
        <v/>
      </c>
      <c r="Q560" t="str">
        <f>IF(AND(O560&lt;&gt;"",NOT(ISERROR(O560))),O560, IF(AND(K560&lt;&gt;"",K560&gt;0,NOT(ISERROR(K560))),VLOOKUP(K560,'ESO dumped WayshrineInfo'!$K$3:$N$9999,4,FALSE),""))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96"/>
      <c r="Y560" s="3" t="str">
        <f>IF(G560&lt;&gt;"LIBSETS_SETTYPE_BATTLEGROUND",IF(G560&lt;&gt;"LIBSETS_SETTYPE_SPECIAL",IF(X560&lt;&gt;"",X560,IF(Z560&lt;&gt;"",VLOOKUP(Z560,'ESO zone constants'!$D$3:$H$4953,5,FALSE),"")),""),"")</f>
        <v/>
      </c>
      <c r="Z560" t="str">
        <f>IF(AND(O560&lt;&gt;"",NOT(ISERROR(O560))),"",IF(AND(L560&lt;&gt;"",L560&gt;0,NOT(ISERROR(L560))),VLOOKUP(L560,'ESO dumped WayshrineInfo'!$K$3:$N$9999,4,FALSE),""))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WayshrineInfo'!$K$3:$N$9999,4,FALSE),""))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7" t="s">
        <v>2678</v>
      </c>
      <c r="AY560" s="21" t="str">
        <f t="shared" si="49"/>
        <v>--[???] = {wayshrines={}, dlcId=DLC_BASE_GAME</v>
      </c>
      <c r="AZ560" s="21" t="str">
        <f t="shared" si="50"/>
        <v>, veteran=false</v>
      </c>
      <c r="BA560" s="21" t="str">
        <f t="shared" si="51"/>
        <v>, setType=</v>
      </c>
      <c r="BB560" s="21" t="str">
        <f t="shared" si="52"/>
        <v>},</v>
      </c>
      <c r="BC560" s="21" t="str">
        <f t="shared" si="53"/>
        <v xml:space="preserve"> --Harvester\'s Hope-Ring / 595 Harvester\'s Hope-Ring   []</v>
      </c>
    </row>
    <row r="561" spans="22:23" x14ac:dyDescent="0.25">
      <c r="V561" s="39"/>
      <c r="W561" s="39"/>
    </row>
  </sheetData>
  <autoFilter ref="A2:BC560" xr:uid="{00000000-0009-0000-0000-000000000000}">
    <sortState xmlns:xlrd2="http://schemas.microsoft.com/office/spreadsheetml/2017/richdata2" ref="A3:BC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1686</v>
      </c>
      <c r="B1" s="102"/>
      <c r="C1" s="102"/>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7">
        <v>622</v>
      </c>
      <c r="B554" s="8" t="str">
        <f>VLOOKUP(A554,'Sets data'!$A$3:$C$9969,3,FALSE)</f>
        <v>Turning Tide</v>
      </c>
      <c r="C554" s="8" t="str">
        <f>VLOOKUP(A554,'Sets data'!$A$3:$C$9969,2,FALSE)</f>
        <v>Gezeitenwechsel</v>
      </c>
    </row>
    <row r="555" spans="1:3" x14ac:dyDescent="0.25">
      <c r="A555" s="77">
        <v>623</v>
      </c>
      <c r="B555" s="8" t="str">
        <f>VLOOKUP(A555,'Sets data'!$A$3:$C$9969,3,FALSE)</f>
        <v>Storm-Cursed\’s Revenge</v>
      </c>
      <c r="C555" s="8" t="str">
        <f>VLOOKUP(A555,'Sets data'!$A$3:$C$9969,2,FALSE)</f>
        <v>Rache des Sturmverfluchten</v>
      </c>
    </row>
    <row r="556" spans="1:3" x14ac:dyDescent="0.25">
      <c r="A556" s="77">
        <v>624</v>
      </c>
      <c r="B556" s="8" t="str">
        <f>VLOOKUP(A556,'Sets data'!$A$3:$C$9969,3,FALSE)</f>
        <v>Spriggan\’s Vigor</v>
      </c>
      <c r="C556" s="8" t="str">
        <f>VLOOKUP(A556,'Sets data'!$A$3:$C$9969,2,FALSE)</f>
        <v>Elan des Zweiglings</v>
      </c>
    </row>
    <row r="557" spans="1:3" x14ac:dyDescent="0.25">
      <c r="A557" s="77">
        <v>625</v>
      </c>
      <c r="B557" s="8" t="str">
        <f>VLOOKUP(A557,'Sets data'!$A$3:$C$9969,3,FALSE)</f>
        <v>Markyn Ring of Majesty</v>
      </c>
      <c r="C557" s="8" t="str">
        <f>VLOOKUP(A557,'Sets data'!$A$3:$C$9969,2,FALSE)</f>
        <v>Markyn-Ring der Erhabenheit</v>
      </c>
    </row>
    <row r="558" spans="1:3" x14ac:dyDescent="0.25">
      <c r="A558" s="77">
        <v>626</v>
      </c>
      <c r="B558" s="8" t="str">
        <f>VLOOKUP(A558,'Sets data'!$A$3:$C$9969,3,FALSE)</f>
        <v>Belharza's Band</v>
      </c>
      <c r="C558" s="8" t="str">
        <f>VLOOKUP(A558,'Sets data'!$A$3:$C$9969,2,FALSE)</f>
        <v>Belharzas Band</v>
      </c>
    </row>
    <row r="559" spans="1:3" x14ac:dyDescent="0.25">
      <c r="A559" s="77">
        <v>627</v>
      </c>
      <c r="B559" s="8" t="str">
        <f>VLOOKUP(A559,'Sets data'!$A$3:$C$9969,3,FALSE)</f>
        <v>Spaulder of Ruin</v>
      </c>
      <c r="C559" s="8" t="str">
        <f>VLOOKUP(A559,'Sets data'!$A$3:$C$9969,2,FALSE)</f>
        <v>Schulterbänder des Untergangs</v>
      </c>
    </row>
    <row r="560" spans="1:3" x14ac:dyDescent="0.25">
      <c r="A560" s="77">
        <v>629</v>
      </c>
      <c r="B560" s="8" t="str">
        <f>VLOOKUP(A560,'Sets data'!$A$3:$C$9969,3,FALSE)</f>
        <v>Rallying Cry</v>
      </c>
      <c r="C560" s="8" t="str">
        <f>VLOOKUP(A560,'Sets data'!$A$3:$C$9969,2,FALSE)</f>
        <v>Schlachtruf</v>
      </c>
    </row>
    <row r="561" spans="1:3" x14ac:dyDescent="0.25">
      <c r="A561" s="77">
        <v>630</v>
      </c>
      <c r="B561" s="8" t="str">
        <f>VLOOKUP(A561,'Sets data'!$A$3:$C$9969,3,FALSE)</f>
        <v>Hew and Sunder </v>
      </c>
      <c r="C561" s="8" t="str">
        <f>VLOOKUP(A561,'Sets data'!$A$3:$C$9969,2,FALSE)</f>
        <v>Kappspalter</v>
      </c>
    </row>
    <row r="562" spans="1:3" x14ac:dyDescent="0.25">
      <c r="A562" s="77">
        <v>631</v>
      </c>
      <c r="B562" s="8" t="str">
        <f>VLOOKUP(A562,'Sets data'!$A$3:$C$9969,3,FALSE)</f>
        <v>Enervating Aura </v>
      </c>
      <c r="C562" s="8" t="str">
        <f>VLOOKUP(A562,'Sets data'!$A$3:$C$9969,2,FALSE)</f>
        <v>Enervierende Aura</v>
      </c>
    </row>
    <row r="563" spans="1:3" x14ac:dyDescent="0.25">
      <c r="A563" s="77">
        <v>632</v>
      </c>
      <c r="B563" s="8" t="str">
        <f>VLOOKUP(A563,'Sets data'!$A$3:$C$9969,3,FALSE)</f>
        <v>Kargaeda</v>
      </c>
      <c r="C563" s="8" t="str">
        <f>VLOOKUP(A563,'Sets data'!$A$3:$C$9969,2,FALSE)</f>
        <v>Kargaeda</v>
      </c>
    </row>
    <row r="564" spans="1:3" x14ac:dyDescent="0.25">
      <c r="A564" s="77">
        <v>633</v>
      </c>
      <c r="B564" s="8" t="str">
        <f>VLOOKUP(A564,'Sets data'!$A$3:$C$9969,3,FALSE)</f>
        <v>Nazaray </v>
      </c>
      <c r="C564" s="8" t="str">
        <f>VLOOKUP(A564,'Sets data'!$A$3:$C$9969,2,FALSE)</f>
        <v>Nazaray </v>
      </c>
    </row>
    <row r="565" spans="1:3" x14ac:dyDescent="0.25">
      <c r="A565" s="77">
        <v>634</v>
      </c>
      <c r="B565" s="8" t="str">
        <f>VLOOKUP(A565,'Sets data'!$A$3:$C$9969,3,FALSE)</f>
        <v>Nunatak</v>
      </c>
      <c r="C565" s="8" t="str">
        <f>VLOOKUP(A565,'Sets data'!$A$3:$C$9969,2,FALSE)</f>
        <v>Nunatak</v>
      </c>
    </row>
    <row r="566" spans="1:3" x14ac:dyDescent="0.25">
      <c r="A566" s="77">
        <v>635</v>
      </c>
      <c r="B566" s="8" t="str">
        <f>VLOOKUP(A566,'Sets data'!$A$3:$C$9969,3,FALSE)</f>
        <v>Lady Malydga</v>
      </c>
      <c r="C566" s="8" t="str">
        <f>VLOOKUP(A566,'Sets data'!$A$3:$C$9969,2,FALSE)</f>
        <v>Fürstin Malygda</v>
      </c>
    </row>
    <row r="567" spans="1:3" x14ac:dyDescent="0.25">
      <c r="A567" s="77">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2761</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1816</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1816</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1821</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1821</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2413</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2413</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2414</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2414</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2516</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2516</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2519</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2519</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2" t="s">
        <v>2740</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2" t="s">
        <v>2740</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2" t="s">
        <v>2741</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2" t="s">
        <v>2741</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2"/>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2760</v>
      </c>
      <c r="B1" s="105"/>
      <c r="C1" s="105"/>
      <c r="D1" s="105"/>
      <c r="E1" s="105"/>
      <c r="F1" s="105"/>
      <c r="G1" s="105"/>
      <c r="H1" s="105"/>
      <c r="I1" s="105"/>
      <c r="J1" s="105"/>
      <c r="K1" s="105"/>
      <c r="L1" s="105"/>
      <c r="M1" s="105"/>
      <c r="N1" s="105"/>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2445</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2422</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2415</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1821</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1816</v>
      </c>
      <c r="E781" t="str">
        <f>IF(ISNA(MATCH(A781,'ESO zone constants'!$A$3:$A$9952,0)),"","X")</f>
        <v>X</v>
      </c>
    </row>
    <row r="782" spans="1:5" x14ac:dyDescent="0.25">
      <c r="A782">
        <v>1204</v>
      </c>
      <c r="B782">
        <v>780</v>
      </c>
      <c r="C782">
        <v>1204</v>
      </c>
      <c r="D782" t="s">
        <v>2167</v>
      </c>
      <c r="E782" t="str">
        <f>IF(ISNA(MATCH(A782,'ESO zone constants'!$A$3:$A$9952,0)),"","X")</f>
        <v>X</v>
      </c>
    </row>
    <row r="783" spans="1:5" x14ac:dyDescent="0.25">
      <c r="A783">
        <v>1205</v>
      </c>
      <c r="B783">
        <v>781</v>
      </c>
      <c r="C783">
        <v>20</v>
      </c>
      <c r="D783" t="s">
        <v>2169</v>
      </c>
      <c r="E783" t="str">
        <f>IF(ISNA(MATCH(A783,'ESO zone constants'!$A$3:$A$9952,0)),"","X")</f>
        <v>X</v>
      </c>
    </row>
    <row r="784" spans="1:5" x14ac:dyDescent="0.25">
      <c r="A784">
        <v>1206</v>
      </c>
      <c r="B784">
        <v>782</v>
      </c>
      <c r="C784">
        <v>20</v>
      </c>
      <c r="D784" t="s">
        <v>2168</v>
      </c>
      <c r="E784" t="str">
        <f>IF(ISNA(MATCH(A784,'ESO zone constants'!$A$3:$A$9952,0)),"","X")</f>
        <v>X</v>
      </c>
    </row>
    <row r="785" spans="1:5" x14ac:dyDescent="0.25">
      <c r="A785">
        <v>1207</v>
      </c>
      <c r="B785">
        <v>783</v>
      </c>
      <c r="C785">
        <v>1207</v>
      </c>
      <c r="D785" t="s">
        <v>2228</v>
      </c>
      <c r="E785" t="str">
        <f>IF(ISNA(MATCH(A785,'ESO zone constants'!$A$3:$A$9952,0)),"","X")</f>
        <v>X</v>
      </c>
    </row>
    <row r="786" spans="1:5" x14ac:dyDescent="0.25">
      <c r="A786">
        <v>1208</v>
      </c>
      <c r="B786">
        <v>784</v>
      </c>
      <c r="C786">
        <v>1208</v>
      </c>
      <c r="D786" t="s">
        <v>2229</v>
      </c>
      <c r="E786" t="str">
        <f>IF(ISNA(MATCH(A786,'ESO zone constants'!$A$3:$A$9952,0)),"","X")</f>
        <v>X</v>
      </c>
    </row>
    <row r="787" spans="1:5" x14ac:dyDescent="0.25">
      <c r="A787">
        <v>1209</v>
      </c>
      <c r="B787">
        <v>785</v>
      </c>
      <c r="C787">
        <v>1207</v>
      </c>
      <c r="D787" t="s">
        <v>2230</v>
      </c>
      <c r="E787" t="str">
        <f>IF(ISNA(MATCH(A787,'ESO zone constants'!$A$3:$A$9952,0)),"","X")</f>
        <v>X</v>
      </c>
    </row>
    <row r="788" spans="1:5" x14ac:dyDescent="0.25">
      <c r="A788">
        <v>1210</v>
      </c>
      <c r="B788">
        <v>786</v>
      </c>
      <c r="C788">
        <v>1207</v>
      </c>
      <c r="D788" t="s">
        <v>2231</v>
      </c>
      <c r="E788" t="str">
        <f>IF(ISNA(MATCH(A788,'ESO zone constants'!$A$3:$A$9952,0)),"","X")</f>
        <v>X</v>
      </c>
    </row>
    <row r="789" spans="1:5" x14ac:dyDescent="0.25">
      <c r="A789">
        <v>1211</v>
      </c>
      <c r="B789">
        <v>787</v>
      </c>
      <c r="C789">
        <v>1207</v>
      </c>
      <c r="D789" t="s">
        <v>2243</v>
      </c>
      <c r="E789" t="str">
        <f>IF(ISNA(MATCH(A789,'ESO zone constants'!$A$3:$A$9952,0)),"","X")</f>
        <v>X</v>
      </c>
    </row>
    <row r="790" spans="1:5" x14ac:dyDescent="0.25">
      <c r="A790">
        <v>1212</v>
      </c>
      <c r="B790">
        <v>788</v>
      </c>
      <c r="C790">
        <v>1208</v>
      </c>
      <c r="D790" t="s">
        <v>2242</v>
      </c>
      <c r="E790" t="str">
        <f>IF(ISNA(MATCH(A790,'ESO zone constants'!$A$3:$A$9952,0)),"","X")</f>
        <v>X</v>
      </c>
    </row>
    <row r="791" spans="1:5" x14ac:dyDescent="0.25">
      <c r="A791">
        <v>1213</v>
      </c>
      <c r="B791">
        <v>789</v>
      </c>
      <c r="C791">
        <v>1207</v>
      </c>
      <c r="D791" t="s">
        <v>2421</v>
      </c>
      <c r="E791" t="str">
        <f>IF(ISNA(MATCH(A791,'ESO zone constants'!$A$3:$A$9952,0)),"","X")</f>
        <v>X</v>
      </c>
    </row>
    <row r="792" spans="1:5" x14ac:dyDescent="0.25">
      <c r="A792">
        <v>1214</v>
      </c>
      <c r="B792">
        <v>790</v>
      </c>
      <c r="C792">
        <v>1207</v>
      </c>
      <c r="D792" t="s">
        <v>2241</v>
      </c>
      <c r="E792" t="str">
        <f>IF(ISNA(MATCH(A792,'ESO zone constants'!$A$3:$A$9952,0)),"","X")</f>
        <v>X</v>
      </c>
    </row>
    <row r="793" spans="1:5" x14ac:dyDescent="0.25">
      <c r="A793">
        <v>1215</v>
      </c>
      <c r="B793">
        <v>791</v>
      </c>
      <c r="C793">
        <v>1207</v>
      </c>
      <c r="D793" t="s">
        <v>2240</v>
      </c>
      <c r="E793" t="str">
        <f>IF(ISNA(MATCH(A793,'ESO zone constants'!$A$3:$A$9952,0)),"","X")</f>
        <v>X</v>
      </c>
    </row>
    <row r="794" spans="1:5" x14ac:dyDescent="0.25">
      <c r="A794">
        <v>1216</v>
      </c>
      <c r="B794">
        <v>792</v>
      </c>
      <c r="C794">
        <v>1207</v>
      </c>
      <c r="D794" t="s">
        <v>2239</v>
      </c>
      <c r="E794" t="str">
        <f>IF(ISNA(MATCH(A794,'ESO zone constants'!$A$3:$A$9952,0)),"","X")</f>
        <v>X</v>
      </c>
    </row>
    <row r="795" spans="1:5" x14ac:dyDescent="0.25">
      <c r="A795">
        <v>1217</v>
      </c>
      <c r="B795">
        <v>793</v>
      </c>
      <c r="C795">
        <v>1208</v>
      </c>
      <c r="D795" t="s">
        <v>2238</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2232</v>
      </c>
      <c r="E799" t="str">
        <f>IF(ISNA(MATCH(A799,'ESO zone constants'!$A$3:$A$9952,0)),"","X")</f>
        <v>X</v>
      </c>
    </row>
    <row r="800" spans="1:5" x14ac:dyDescent="0.25">
      <c r="A800">
        <v>1222</v>
      </c>
      <c r="B800">
        <v>798</v>
      </c>
      <c r="C800">
        <v>1160</v>
      </c>
      <c r="D800" t="s">
        <v>2233</v>
      </c>
      <c r="E800" t="str">
        <f>IF(ISNA(MATCH(A800,'ESO zone constants'!$A$3:$A$9952,0)),"","X")</f>
        <v>X</v>
      </c>
    </row>
    <row r="801" spans="1:5" x14ac:dyDescent="0.25">
      <c r="A801">
        <v>1223</v>
      </c>
      <c r="B801">
        <v>799</v>
      </c>
      <c r="C801">
        <v>1207</v>
      </c>
      <c r="D801" t="s">
        <v>2237</v>
      </c>
      <c r="E801" t="str">
        <f>IF(ISNA(MATCH(A801,'ESO zone constants'!$A$3:$A$9952,0)),"","X")</f>
        <v>X</v>
      </c>
    </row>
    <row r="802" spans="1:5" x14ac:dyDescent="0.25">
      <c r="A802">
        <v>1224</v>
      </c>
      <c r="B802">
        <v>800</v>
      </c>
      <c r="C802">
        <v>1208</v>
      </c>
      <c r="D802" t="s">
        <v>2236</v>
      </c>
      <c r="E802" t="str">
        <f>IF(ISNA(MATCH(A802,'ESO zone constants'!$A$3:$A$9952,0)),"","X")</f>
        <v>X</v>
      </c>
    </row>
    <row r="803" spans="1:5" x14ac:dyDescent="0.25">
      <c r="A803">
        <v>1225</v>
      </c>
      <c r="B803">
        <v>801</v>
      </c>
      <c r="C803">
        <v>1207</v>
      </c>
      <c r="D803" t="s">
        <v>2235</v>
      </c>
      <c r="E803" t="str">
        <f>IF(ISNA(MATCH(A803,'ESO zone constants'!$A$3:$A$9952,0)),"","X")</f>
        <v>X</v>
      </c>
    </row>
    <row r="804" spans="1:5" x14ac:dyDescent="0.25">
      <c r="A804">
        <v>1226</v>
      </c>
      <c r="B804">
        <v>802</v>
      </c>
      <c r="C804">
        <v>1207</v>
      </c>
      <c r="D804" t="s">
        <v>2234</v>
      </c>
      <c r="E804" t="str">
        <f>IF(ISNA(MATCH(A804,'ESO zone constants'!$A$3:$A$9952,0)),"","X")</f>
        <v>X</v>
      </c>
    </row>
    <row r="805" spans="1:5" x14ac:dyDescent="0.25">
      <c r="A805">
        <v>1227</v>
      </c>
      <c r="B805">
        <v>803</v>
      </c>
      <c r="C805">
        <v>1207</v>
      </c>
      <c r="D805" t="s">
        <v>2227</v>
      </c>
      <c r="E805" t="str">
        <f>IF(ISNA(MATCH(A805,'ESO zone constants'!$A$3:$A$9952,0)),"","X")</f>
        <v>X</v>
      </c>
    </row>
    <row r="806" spans="1:5" x14ac:dyDescent="0.25">
      <c r="A806">
        <v>1228</v>
      </c>
      <c r="B806">
        <v>804</v>
      </c>
      <c r="C806">
        <v>823</v>
      </c>
      <c r="D806" t="s">
        <v>2413</v>
      </c>
      <c r="E806" t="str">
        <f>IF(ISNA(MATCH(A806,'ESO zone constants'!$A$3:$A$9952,0)),"","X")</f>
        <v>X</v>
      </c>
    </row>
    <row r="807" spans="1:5" x14ac:dyDescent="0.25">
      <c r="A807">
        <v>1229</v>
      </c>
      <c r="B807">
        <v>805</v>
      </c>
      <c r="C807">
        <v>57</v>
      </c>
      <c r="D807" t="s">
        <v>2414</v>
      </c>
      <c r="E807" t="str">
        <f>IF(ISNA(MATCH(A807,'ESO zone constants'!$A$3:$A$9952,0)),"","X")</f>
        <v>X</v>
      </c>
    </row>
    <row r="808" spans="1:5" x14ac:dyDescent="0.25">
      <c r="A808">
        <v>1233</v>
      </c>
      <c r="B808">
        <v>806</v>
      </c>
      <c r="C808">
        <v>1160</v>
      </c>
      <c r="D808" t="s">
        <v>2165</v>
      </c>
      <c r="E808" t="str">
        <f>IF(ISNA(MATCH(A808,'ESO zone constants'!$A$3:$A$9952,0)),"","X")</f>
        <v>X</v>
      </c>
    </row>
    <row r="809" spans="1:5" x14ac:dyDescent="0.25">
      <c r="A809">
        <v>1234</v>
      </c>
      <c r="B809">
        <v>807</v>
      </c>
      <c r="C809">
        <v>1160</v>
      </c>
      <c r="D809" t="s">
        <v>2166</v>
      </c>
      <c r="E809" t="str">
        <f>IF(ISNA(MATCH(A809,'ESO zone constants'!$A$3:$A$9952,0)),"","X")</f>
        <v>X</v>
      </c>
    </row>
    <row r="810" spans="1:5" x14ac:dyDescent="0.25">
      <c r="A810">
        <v>1235</v>
      </c>
      <c r="B810">
        <v>808</v>
      </c>
      <c r="C810">
        <v>383</v>
      </c>
      <c r="D810" t="s">
        <v>2416</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2420</v>
      </c>
      <c r="E812" t="str">
        <f>IF(ISNA(MATCH(A812,'ESO zone constants'!$A$3:$A$9952,0)),"","X")</f>
        <v>X</v>
      </c>
    </row>
    <row r="813" spans="1:5" x14ac:dyDescent="0.25">
      <c r="A813">
        <v>1238</v>
      </c>
      <c r="B813">
        <v>811</v>
      </c>
      <c r="C813">
        <v>1261</v>
      </c>
      <c r="D813" t="s">
        <v>2446</v>
      </c>
      <c r="E813" t="str">
        <f>IF(ISNA(MATCH(A813,'ESO zone constants'!$A$3:$A$9952,0)),"","X")</f>
        <v>X</v>
      </c>
    </row>
    <row r="814" spans="1:5" x14ac:dyDescent="0.25">
      <c r="A814">
        <v>1239</v>
      </c>
      <c r="B814">
        <v>812</v>
      </c>
      <c r="C814">
        <v>1261</v>
      </c>
      <c r="D814" t="s">
        <v>2443</v>
      </c>
      <c r="E814" t="str">
        <f>IF(ISNA(MATCH(A814,'ESO zone constants'!$A$3:$A$9952,0)),"","X")</f>
        <v>X</v>
      </c>
    </row>
    <row r="815" spans="1:5" x14ac:dyDescent="0.25">
      <c r="A815">
        <v>1240</v>
      </c>
      <c r="B815">
        <v>813</v>
      </c>
      <c r="C815">
        <v>1261</v>
      </c>
      <c r="D815" t="s">
        <v>2447</v>
      </c>
      <c r="E815" t="str">
        <f>IF(ISNA(MATCH(A815,'ESO zone constants'!$A$3:$A$9952,0)),"","X")</f>
        <v>X</v>
      </c>
    </row>
    <row r="816" spans="1:5" x14ac:dyDescent="0.25">
      <c r="A816">
        <v>1241</v>
      </c>
      <c r="B816">
        <v>814</v>
      </c>
      <c r="C816">
        <v>1261</v>
      </c>
      <c r="D816" t="s">
        <v>2448</v>
      </c>
      <c r="E816" t="str">
        <f>IF(ISNA(MATCH(A816,'ESO zone constants'!$A$3:$A$9952,0)),"","X")</f>
        <v>X</v>
      </c>
    </row>
    <row r="817" spans="1:5" x14ac:dyDescent="0.25">
      <c r="A817">
        <v>1242</v>
      </c>
      <c r="B817">
        <v>815</v>
      </c>
      <c r="C817">
        <v>1261</v>
      </c>
      <c r="D817" t="s">
        <v>2449</v>
      </c>
      <c r="E817" t="str">
        <f>IF(ISNA(MATCH(A817,'ESO zone constants'!$A$3:$A$9952,0)),"","X")</f>
        <v>X</v>
      </c>
    </row>
    <row r="818" spans="1:5" x14ac:dyDescent="0.25">
      <c r="A818">
        <v>1243</v>
      </c>
      <c r="B818">
        <v>816</v>
      </c>
      <c r="C818">
        <v>1261</v>
      </c>
      <c r="D818" t="s">
        <v>2450</v>
      </c>
      <c r="E818" t="str">
        <f>IF(ISNA(MATCH(A818,'ESO zone constants'!$A$3:$A$9952,0)),"","X")</f>
        <v>X</v>
      </c>
    </row>
    <row r="819" spans="1:5" x14ac:dyDescent="0.25">
      <c r="A819">
        <v>1244</v>
      </c>
      <c r="B819">
        <v>817</v>
      </c>
      <c r="C819">
        <v>1261</v>
      </c>
      <c r="D819" t="s">
        <v>2451</v>
      </c>
      <c r="E819" t="str">
        <f>IF(ISNA(MATCH(A819,'ESO zone constants'!$A$3:$A$9952,0)),"","X")</f>
        <v>X</v>
      </c>
    </row>
    <row r="820" spans="1:5" x14ac:dyDescent="0.25">
      <c r="A820">
        <v>1245</v>
      </c>
      <c r="B820">
        <v>818</v>
      </c>
      <c r="C820">
        <v>1261</v>
      </c>
      <c r="D820" t="s">
        <v>2452</v>
      </c>
      <c r="E820" t="str">
        <f>IF(ISNA(MATCH(A820,'ESO zone constants'!$A$3:$A$9952,0)),"","X")</f>
        <v>X</v>
      </c>
    </row>
    <row r="821" spans="1:5" x14ac:dyDescent="0.25">
      <c r="A821">
        <v>1246</v>
      </c>
      <c r="B821">
        <v>819</v>
      </c>
      <c r="C821">
        <v>1261</v>
      </c>
      <c r="D821" t="s">
        <v>2453</v>
      </c>
      <c r="E821" t="str">
        <f>IF(ISNA(MATCH(A821,'ESO zone constants'!$A$3:$A$9952,0)),"","X")</f>
        <v>X</v>
      </c>
    </row>
    <row r="822" spans="1:5" x14ac:dyDescent="0.25">
      <c r="A822">
        <v>1247</v>
      </c>
      <c r="B822">
        <v>820</v>
      </c>
      <c r="C822">
        <v>1261</v>
      </c>
      <c r="D822" t="s">
        <v>2444</v>
      </c>
      <c r="E822" t="str">
        <f>IF(ISNA(MATCH(A822,'ESO zone constants'!$A$3:$A$9952,0)),"","X")</f>
        <v>X</v>
      </c>
    </row>
    <row r="823" spans="1:5" x14ac:dyDescent="0.25">
      <c r="A823">
        <v>1248</v>
      </c>
      <c r="B823">
        <v>821</v>
      </c>
      <c r="C823">
        <v>1261</v>
      </c>
      <c r="D823" t="s">
        <v>2454</v>
      </c>
      <c r="E823" t="str">
        <f>IF(ISNA(MATCH(A823,'ESO zone constants'!$A$3:$A$9952,0)),"","X")</f>
        <v>X</v>
      </c>
    </row>
    <row r="824" spans="1:5" x14ac:dyDescent="0.25">
      <c r="A824">
        <v>1249</v>
      </c>
      <c r="B824">
        <v>822</v>
      </c>
      <c r="C824">
        <v>1261</v>
      </c>
      <c r="D824" t="s">
        <v>2455</v>
      </c>
      <c r="E824" t="str">
        <f>IF(ISNA(MATCH(A824,'ESO zone constants'!$A$3:$A$9952,0)),"","X")</f>
        <v>X</v>
      </c>
    </row>
    <row r="825" spans="1:5" x14ac:dyDescent="0.25">
      <c r="A825">
        <v>1250</v>
      </c>
      <c r="B825">
        <v>823</v>
      </c>
      <c r="C825">
        <v>1261</v>
      </c>
      <c r="D825" t="s">
        <v>2456</v>
      </c>
      <c r="E825" t="str">
        <f>IF(ISNA(MATCH(A825,'ESO zone constants'!$A$3:$A$9952,0)),"","X")</f>
        <v>X</v>
      </c>
    </row>
    <row r="826" spans="1:5" x14ac:dyDescent="0.25">
      <c r="A826">
        <v>1251</v>
      </c>
      <c r="B826">
        <v>824</v>
      </c>
      <c r="C826">
        <v>1261</v>
      </c>
      <c r="D826" t="s">
        <v>2457</v>
      </c>
      <c r="E826" t="str">
        <f>IF(ISNA(MATCH(A826,'ESO zone constants'!$A$3:$A$9952,0)),"","X")</f>
        <v>X</v>
      </c>
    </row>
    <row r="827" spans="1:5" x14ac:dyDescent="0.25">
      <c r="A827">
        <v>1252</v>
      </c>
      <c r="B827">
        <v>825</v>
      </c>
      <c r="C827">
        <v>1261</v>
      </c>
      <c r="D827" t="s">
        <v>2458</v>
      </c>
      <c r="E827" t="str">
        <f>IF(ISNA(MATCH(A827,'ESO zone constants'!$A$3:$A$9952,0)),"","X")</f>
        <v>X</v>
      </c>
    </row>
    <row r="828" spans="1:5" x14ac:dyDescent="0.25">
      <c r="A828">
        <v>1253</v>
      </c>
      <c r="B828">
        <v>826</v>
      </c>
      <c r="C828">
        <v>1261</v>
      </c>
      <c r="D828" t="s">
        <v>2459</v>
      </c>
      <c r="E828" t="str">
        <f>IF(ISNA(MATCH(A828,'ESO zone constants'!$A$3:$A$9952,0)),"","X")</f>
        <v>X</v>
      </c>
    </row>
    <row r="829" spans="1:5" x14ac:dyDescent="0.25">
      <c r="A829">
        <v>1254</v>
      </c>
      <c r="B829">
        <v>827</v>
      </c>
      <c r="C829">
        <v>1261</v>
      </c>
      <c r="D829" t="s">
        <v>2439</v>
      </c>
      <c r="E829" t="str">
        <f>IF(ISNA(MATCH(A829,'ESO zone constants'!$A$3:$A$9952,0)),"","X")</f>
        <v>X</v>
      </c>
    </row>
    <row r="830" spans="1:5" x14ac:dyDescent="0.25">
      <c r="A830">
        <v>1255</v>
      </c>
      <c r="B830">
        <v>828</v>
      </c>
      <c r="C830">
        <v>1261</v>
      </c>
      <c r="D830" t="s">
        <v>2460</v>
      </c>
      <c r="E830" t="str">
        <f>IF(ISNA(MATCH(A830,'ESO zone constants'!$A$3:$A$9952,0)),"","X")</f>
        <v>X</v>
      </c>
    </row>
    <row r="831" spans="1:5" x14ac:dyDescent="0.25">
      <c r="A831">
        <v>1256</v>
      </c>
      <c r="B831">
        <v>829</v>
      </c>
      <c r="C831">
        <v>1261</v>
      </c>
      <c r="D831" t="s">
        <v>2461</v>
      </c>
      <c r="E831" t="str">
        <f>IF(ISNA(MATCH(A831,'ESO zone constants'!$A$3:$A$9952,0)),"","X")</f>
        <v>X</v>
      </c>
    </row>
    <row r="832" spans="1:5" x14ac:dyDescent="0.25">
      <c r="A832">
        <v>1257</v>
      </c>
      <c r="B832">
        <v>830</v>
      </c>
      <c r="C832">
        <v>1261</v>
      </c>
      <c r="D832" t="s">
        <v>2442</v>
      </c>
      <c r="E832" t="str">
        <f>IF(ISNA(MATCH(A832,'ESO zone constants'!$A$3:$A$9952,0)),"","X")</f>
        <v>X</v>
      </c>
    </row>
    <row r="833" spans="1:5" x14ac:dyDescent="0.25">
      <c r="A833">
        <v>1258</v>
      </c>
      <c r="B833">
        <v>831</v>
      </c>
      <c r="C833">
        <v>1261</v>
      </c>
      <c r="D833" t="s">
        <v>2441</v>
      </c>
      <c r="E833" t="str">
        <f>IF(ISNA(MATCH(A833,'ESO zone constants'!$A$3:$A$9952,0)),"","X")</f>
        <v>X</v>
      </c>
    </row>
    <row r="834" spans="1:5" x14ac:dyDescent="0.25">
      <c r="A834">
        <v>1259</v>
      </c>
      <c r="B834">
        <v>832</v>
      </c>
      <c r="C834">
        <v>1261</v>
      </c>
      <c r="D834" t="s">
        <v>2462</v>
      </c>
      <c r="E834" t="str">
        <f>IF(ISNA(MATCH(A834,'ESO zone constants'!$A$3:$A$9952,0)),"","X")</f>
        <v>X</v>
      </c>
    </row>
    <row r="835" spans="1:5" x14ac:dyDescent="0.25">
      <c r="A835">
        <v>1260</v>
      </c>
      <c r="B835">
        <v>833</v>
      </c>
      <c r="C835">
        <v>1261</v>
      </c>
      <c r="D835" t="s">
        <v>2463</v>
      </c>
      <c r="E835" t="str">
        <f>IF(ISNA(MATCH(A835,'ESO zone constants'!$A$3:$A$9952,0)),"","X")</f>
        <v>X</v>
      </c>
    </row>
    <row r="836" spans="1:5" x14ac:dyDescent="0.25">
      <c r="A836">
        <v>1261</v>
      </c>
      <c r="B836">
        <v>834</v>
      </c>
      <c r="C836">
        <v>1261</v>
      </c>
      <c r="D836" t="s">
        <v>2407</v>
      </c>
      <c r="E836" t="str">
        <f>IF(ISNA(MATCH(A836,'ESO zone constants'!$A$3:$A$9952,0)),"","X")</f>
        <v>X</v>
      </c>
    </row>
    <row r="837" spans="1:5" ht="15" customHeight="1" x14ac:dyDescent="0.25">
      <c r="A837">
        <v>1262</v>
      </c>
      <c r="B837">
        <v>835</v>
      </c>
      <c r="C837">
        <v>19</v>
      </c>
      <c r="D837" t="s">
        <v>2419</v>
      </c>
      <c r="E837" t="str">
        <f>IF(ISNA(MATCH(A837,'ESO zone constants'!$A$3:$A$9952,0)),"","X")</f>
        <v>X</v>
      </c>
    </row>
    <row r="838" spans="1:5" x14ac:dyDescent="0.25">
      <c r="A838">
        <v>1263</v>
      </c>
      <c r="B838">
        <v>836</v>
      </c>
      <c r="C838">
        <v>1261</v>
      </c>
      <c r="D838" t="s">
        <v>2464</v>
      </c>
      <c r="E838" t="str">
        <f>IF(ISNA(MATCH(A838,'ESO zone constants'!$A$3:$A$9952,0)),"","X")</f>
        <v>X</v>
      </c>
    </row>
    <row r="839" spans="1:5" ht="15" customHeight="1" x14ac:dyDescent="0.25">
      <c r="A839">
        <v>1264</v>
      </c>
      <c r="B839">
        <v>837</v>
      </c>
      <c r="C839">
        <v>1264</v>
      </c>
      <c r="D839" t="s">
        <v>2226</v>
      </c>
      <c r="E839" t="str">
        <f>IF(ISNA(MATCH(A839,'ESO zone constants'!$A$3:$A$9952,0)),"","X")</f>
        <v>X</v>
      </c>
    </row>
    <row r="840" spans="1:5" ht="15" customHeight="1" x14ac:dyDescent="0.25">
      <c r="A840">
        <v>1265</v>
      </c>
      <c r="B840">
        <v>838</v>
      </c>
      <c r="C840">
        <v>1160</v>
      </c>
      <c r="D840" t="s">
        <v>2225</v>
      </c>
      <c r="E840" t="str">
        <f>IF(ISNA(MATCH(A840,'ESO zone constants'!$A$3:$A$9952,0)),"","X")</f>
        <v>X</v>
      </c>
    </row>
    <row r="841" spans="1:5" x14ac:dyDescent="0.25">
      <c r="A841">
        <v>1266</v>
      </c>
      <c r="B841">
        <v>839</v>
      </c>
      <c r="C841">
        <v>1261</v>
      </c>
      <c r="D841" t="s">
        <v>2440</v>
      </c>
      <c r="E841" t="str">
        <f>IF(ISNA(MATCH(A841,'ESO zone constants'!$A$3:$A$9952,0)),"","X")</f>
        <v>X</v>
      </c>
    </row>
    <row r="842" spans="1:5" ht="15" customHeight="1" x14ac:dyDescent="0.25">
      <c r="A842">
        <v>1267</v>
      </c>
      <c r="B842">
        <v>840</v>
      </c>
      <c r="C842">
        <v>3</v>
      </c>
      <c r="D842" t="s">
        <v>2519</v>
      </c>
      <c r="E842" t="str">
        <f>IF(ISNA(MATCH(A842,'ESO zone constants'!$A$3:$A$9952,0)),"","X")</f>
        <v>X</v>
      </c>
    </row>
    <row r="843" spans="1:5" ht="15" customHeight="1" x14ac:dyDescent="0.25">
      <c r="A843">
        <v>1268</v>
      </c>
      <c r="B843">
        <v>841</v>
      </c>
      <c r="C843">
        <v>1261</v>
      </c>
      <c r="D843" t="s">
        <v>2524</v>
      </c>
      <c r="E843" t="str">
        <f>IF(ISNA(MATCH(A843,'ESO zone constants'!$A$3:$A$9952,0)),"","X")</f>
        <v>X</v>
      </c>
    </row>
    <row r="844" spans="1:5" x14ac:dyDescent="0.25">
      <c r="A844">
        <v>1270</v>
      </c>
      <c r="B844">
        <v>842</v>
      </c>
      <c r="C844">
        <v>849</v>
      </c>
      <c r="D844" t="s">
        <v>2418</v>
      </c>
      <c r="E844" t="str">
        <f>IF(ISNA(MATCH(A844,'ESO zone constants'!$A$3:$A$9952,0)),"","X")</f>
        <v>X</v>
      </c>
    </row>
    <row r="845" spans="1:5" x14ac:dyDescent="0.25">
      <c r="A845">
        <v>1271</v>
      </c>
      <c r="B845">
        <v>843</v>
      </c>
      <c r="C845">
        <v>823</v>
      </c>
      <c r="D845" t="s">
        <v>2417</v>
      </c>
      <c r="E845" t="str">
        <f>IF(ISNA(MATCH(A845,'ESO zone constants'!$A$3:$A$9952,0)),"","X")</f>
        <v>X</v>
      </c>
    </row>
    <row r="846" spans="1:5" x14ac:dyDescent="0.25">
      <c r="A846">
        <v>1272</v>
      </c>
      <c r="B846">
        <v>844</v>
      </c>
      <c r="C846">
        <v>1261</v>
      </c>
      <c r="D846" t="s">
        <v>2753</v>
      </c>
      <c r="E846" t="str">
        <f>IF(ISNA(MATCH(A846,'ESO zone constants'!$A$3:$A$9952,0)),"","X")</f>
        <v>X</v>
      </c>
    </row>
    <row r="847" spans="1:5" x14ac:dyDescent="0.25">
      <c r="A847">
        <v>1274</v>
      </c>
      <c r="B847">
        <v>845</v>
      </c>
      <c r="C847">
        <v>3</v>
      </c>
      <c r="D847" t="s">
        <v>2528</v>
      </c>
      <c r="E847" t="str">
        <f>IF(ISNA(MATCH(A847,'ESO zone constants'!$A$3:$A$9952,0)),"","X")</f>
        <v>X</v>
      </c>
    </row>
    <row r="848" spans="1:5" x14ac:dyDescent="0.25">
      <c r="A848">
        <v>1275</v>
      </c>
      <c r="B848">
        <v>846</v>
      </c>
      <c r="C848">
        <v>1261</v>
      </c>
      <c r="D848" t="s">
        <v>2466</v>
      </c>
      <c r="E848" t="str">
        <f>IF(ISNA(MATCH(A848,'ESO zone constants'!$A$3:$A$9952,0)),"","X")</f>
        <v>X</v>
      </c>
    </row>
    <row r="849" spans="1:5" x14ac:dyDescent="0.25">
      <c r="A849">
        <v>1276</v>
      </c>
      <c r="B849">
        <v>847</v>
      </c>
      <c r="C849">
        <v>1261</v>
      </c>
      <c r="D849" t="s">
        <v>2467</v>
      </c>
      <c r="E849" t="str">
        <f>IF(ISNA(MATCH(A849,'ESO zone constants'!$A$3:$A$9952,0)),"","X")</f>
        <v>X</v>
      </c>
    </row>
    <row r="850" spans="1:5" x14ac:dyDescent="0.25">
      <c r="A850">
        <v>1277</v>
      </c>
      <c r="B850">
        <v>848</v>
      </c>
      <c r="C850">
        <v>1261</v>
      </c>
      <c r="D850" t="s">
        <v>2438</v>
      </c>
      <c r="E850" t="str">
        <f>IF(ISNA(MATCH(A850,'ESO zone constants'!$A$3:$A$9952,0)),"","X")</f>
        <v>X</v>
      </c>
    </row>
    <row r="851" spans="1:5" x14ac:dyDescent="0.25">
      <c r="A851">
        <v>1278</v>
      </c>
      <c r="B851">
        <v>849</v>
      </c>
      <c r="C851">
        <v>108</v>
      </c>
      <c r="D851" t="s">
        <v>2527</v>
      </c>
      <c r="E851" t="str">
        <f>IF(ISNA(MATCH(A851,'ESO zone constants'!$A$3:$A$9952,0)),"","X")</f>
        <v>X</v>
      </c>
    </row>
    <row r="852" spans="1:5" x14ac:dyDescent="0.25">
      <c r="A852">
        <v>1279</v>
      </c>
      <c r="B852">
        <v>850</v>
      </c>
      <c r="C852">
        <v>108</v>
      </c>
      <c r="D852" t="s">
        <v>2526</v>
      </c>
      <c r="E852" t="str">
        <f>IF(ISNA(MATCH(A852,'ESO zone constants'!$A$3:$A$9952,0)),"","X")</f>
        <v>X</v>
      </c>
    </row>
    <row r="853" spans="1:5" x14ac:dyDescent="0.25">
      <c r="A853">
        <v>1280</v>
      </c>
      <c r="B853">
        <v>851</v>
      </c>
      <c r="C853">
        <v>108</v>
      </c>
      <c r="D853" t="s">
        <v>2529</v>
      </c>
      <c r="E853" t="str">
        <f>IF(ISNA(MATCH(A853,'ESO zone constants'!$A$3:$A$9952,0)),"","X")</f>
        <v>X</v>
      </c>
    </row>
    <row r="854" spans="1:5" x14ac:dyDescent="0.25">
      <c r="A854">
        <v>1281</v>
      </c>
      <c r="B854">
        <v>852</v>
      </c>
      <c r="C854">
        <v>108</v>
      </c>
      <c r="D854" t="s">
        <v>2529</v>
      </c>
      <c r="E854" t="str">
        <f>IF(ISNA(MATCH(A854,'ESO zone constants'!$A$3:$A$9952,0)),"","X")</f>
        <v>X</v>
      </c>
    </row>
    <row r="855" spans="1:5" x14ac:dyDescent="0.25">
      <c r="A855">
        <v>1282</v>
      </c>
      <c r="B855">
        <v>853</v>
      </c>
      <c r="C855">
        <v>1282</v>
      </c>
      <c r="D855" t="s">
        <v>2703</v>
      </c>
      <c r="E855" t="str">
        <f>IF(ISNA(MATCH(A855,'ESO zone constants'!$A$3:$A$9952,0)),"","X")</f>
        <v>X</v>
      </c>
    </row>
    <row r="856" spans="1:5" x14ac:dyDescent="0.25">
      <c r="A856">
        <v>1283</v>
      </c>
      <c r="B856">
        <v>854</v>
      </c>
      <c r="C856">
        <v>1282</v>
      </c>
      <c r="D856" t="s">
        <v>2704</v>
      </c>
      <c r="E856" t="str">
        <f>IF(ISNA(MATCH(A856,'ESO zone constants'!$A$3:$A$9952,0)),"","X")</f>
        <v>X</v>
      </c>
    </row>
    <row r="857" spans="1:5" x14ac:dyDescent="0.25">
      <c r="A857">
        <v>1284</v>
      </c>
      <c r="B857">
        <v>855</v>
      </c>
      <c r="C857">
        <v>1282</v>
      </c>
      <c r="D857" t="s">
        <v>2720</v>
      </c>
      <c r="E857" t="str">
        <f>IF(ISNA(MATCH(A857,'ESO zone constants'!$A$3:$A$9952,0)),"","X")</f>
        <v>X</v>
      </c>
    </row>
    <row r="858" spans="1:5" x14ac:dyDescent="0.25">
      <c r="A858">
        <v>1285</v>
      </c>
      <c r="B858">
        <v>856</v>
      </c>
      <c r="C858">
        <v>1286</v>
      </c>
      <c r="D858" t="s">
        <v>2719</v>
      </c>
      <c r="E858" t="str">
        <f>IF(ISNA(MATCH(A858,'ESO zone constants'!$A$3:$A$9952,0)),"","X")</f>
        <v>X</v>
      </c>
    </row>
    <row r="859" spans="1:5" x14ac:dyDescent="0.25">
      <c r="A859">
        <v>1286</v>
      </c>
      <c r="B859">
        <v>857</v>
      </c>
      <c r="C859">
        <v>1286</v>
      </c>
      <c r="D859" t="s">
        <v>2465</v>
      </c>
      <c r="E859" t="str">
        <f>IF(ISNA(MATCH(A859,'ESO zone constants'!$A$3:$A$9952,0)),"","X")</f>
        <v>X</v>
      </c>
    </row>
    <row r="860" spans="1:5" x14ac:dyDescent="0.25">
      <c r="A860">
        <v>1287</v>
      </c>
      <c r="B860">
        <v>858</v>
      </c>
      <c r="C860">
        <v>1286</v>
      </c>
      <c r="D860" t="s">
        <v>2718</v>
      </c>
      <c r="E860" t="str">
        <f>IF(ISNA(MATCH(A860,'ESO zone constants'!$A$3:$A$9952,0)),"","X")</f>
        <v>X</v>
      </c>
    </row>
    <row r="861" spans="1:5" x14ac:dyDescent="0.25">
      <c r="A861">
        <v>1289</v>
      </c>
      <c r="B861">
        <v>859</v>
      </c>
      <c r="C861">
        <v>1286</v>
      </c>
      <c r="D861" t="s">
        <v>2716</v>
      </c>
      <c r="E861" t="str">
        <f>IF(ISNA(MATCH(A861,'ESO zone constants'!$A$3:$A$9952,0)),"","X")</f>
        <v>X</v>
      </c>
    </row>
    <row r="862" spans="1:5" x14ac:dyDescent="0.25">
      <c r="A862">
        <v>1290</v>
      </c>
      <c r="B862">
        <v>860</v>
      </c>
      <c r="C862">
        <v>1286</v>
      </c>
      <c r="D862" t="s">
        <v>2715</v>
      </c>
      <c r="E862" t="str">
        <f>IF(ISNA(MATCH(A862,'ESO zone constants'!$A$3:$A$9952,0)),"","X")</f>
        <v>X</v>
      </c>
    </row>
    <row r="863" spans="1:5" x14ac:dyDescent="0.25">
      <c r="A863">
        <v>1291</v>
      </c>
      <c r="B863">
        <v>861</v>
      </c>
      <c r="C863">
        <v>1286</v>
      </c>
      <c r="D863" t="s">
        <v>2714</v>
      </c>
      <c r="E863" t="str">
        <f>IF(ISNA(MATCH(A863,'ESO zone constants'!$A$3:$A$9952,0)),"","X")</f>
        <v>X</v>
      </c>
    </row>
    <row r="864" spans="1:5" x14ac:dyDescent="0.25">
      <c r="A864">
        <v>1292</v>
      </c>
      <c r="B864">
        <v>862</v>
      </c>
      <c r="C864">
        <v>1286</v>
      </c>
      <c r="D864" t="s">
        <v>2713</v>
      </c>
      <c r="E864" t="str">
        <f>IF(ISNA(MATCH(A864,'ESO zone constants'!$A$3:$A$9952,0)),"","X")</f>
        <v>X</v>
      </c>
    </row>
    <row r="865" spans="1:5" x14ac:dyDescent="0.25">
      <c r="A865">
        <v>1293</v>
      </c>
      <c r="B865">
        <v>863</v>
      </c>
      <c r="C865">
        <v>1282</v>
      </c>
      <c r="D865" t="s">
        <v>2712</v>
      </c>
      <c r="E865" t="str">
        <f>IF(ISNA(MATCH(A865,'ESO zone constants'!$A$3:$A$9952,0)),"","X")</f>
        <v>X</v>
      </c>
    </row>
    <row r="866" spans="1:5" x14ac:dyDescent="0.25">
      <c r="A866">
        <v>1294</v>
      </c>
      <c r="B866">
        <v>864</v>
      </c>
      <c r="C866">
        <v>1286</v>
      </c>
      <c r="D866" t="s">
        <v>2711</v>
      </c>
      <c r="E866" t="str">
        <f>IF(ISNA(MATCH(A866,'ESO zone constants'!$A$3:$A$9952,0)),"","X")</f>
        <v>X</v>
      </c>
    </row>
    <row r="867" spans="1:5" x14ac:dyDescent="0.25">
      <c r="A867">
        <v>1295</v>
      </c>
      <c r="B867">
        <v>865</v>
      </c>
      <c r="C867">
        <v>1286</v>
      </c>
      <c r="D867" t="s">
        <v>2710</v>
      </c>
      <c r="E867" t="str">
        <f>IF(ISNA(MATCH(A867,'ESO zone constants'!$A$3:$A$9952,0)),"","X")</f>
        <v>X</v>
      </c>
    </row>
    <row r="868" spans="1:5" x14ac:dyDescent="0.25">
      <c r="A868">
        <v>1296</v>
      </c>
      <c r="B868">
        <v>866</v>
      </c>
      <c r="C868">
        <v>1286</v>
      </c>
      <c r="D868" t="s">
        <v>2709</v>
      </c>
      <c r="E868" t="str">
        <f>IF(ISNA(MATCH(A868,'ESO zone constants'!$A$3:$A$9952,0)),"","X")</f>
        <v>X</v>
      </c>
    </row>
    <row r="869" spans="1:5" x14ac:dyDescent="0.25">
      <c r="A869">
        <v>1297</v>
      </c>
      <c r="B869">
        <v>867</v>
      </c>
      <c r="C869">
        <v>1286</v>
      </c>
      <c r="D869" t="s">
        <v>2754</v>
      </c>
      <c r="E869" t="str">
        <f>IF(ISNA(MATCH(A869,'ESO zone constants'!$A$3:$A$9952,0)),"","X")</f>
        <v>X</v>
      </c>
    </row>
    <row r="870" spans="1:5" x14ac:dyDescent="0.25">
      <c r="A870">
        <v>1298</v>
      </c>
      <c r="B870">
        <v>868</v>
      </c>
      <c r="C870">
        <v>1286</v>
      </c>
      <c r="D870" t="s">
        <v>2708</v>
      </c>
      <c r="E870" t="str">
        <f>IF(ISNA(MATCH(A870,'ESO zone constants'!$A$3:$A$9952,0)),"","X")</f>
        <v>X</v>
      </c>
    </row>
    <row r="871" spans="1:5" x14ac:dyDescent="0.25">
      <c r="A871">
        <v>1300</v>
      </c>
      <c r="B871">
        <v>869</v>
      </c>
      <c r="C871">
        <v>1286</v>
      </c>
      <c r="D871" t="s">
        <v>2707</v>
      </c>
      <c r="E871" t="str">
        <f>IF(ISNA(MATCH(A871,'ESO zone constants'!$A$3:$A$9952,0)),"","X")</f>
        <v>X</v>
      </c>
    </row>
    <row r="872" spans="1:5" x14ac:dyDescent="0.25">
      <c r="A872">
        <v>1301</v>
      </c>
      <c r="B872">
        <v>870</v>
      </c>
      <c r="C872">
        <v>1011</v>
      </c>
      <c r="D872" t="s">
        <v>2740</v>
      </c>
      <c r="E872" t="str">
        <f>IF(ISNA(MATCH(A872,'ESO zone constants'!$A$3:$A$9952,0)),"","X")</f>
        <v>X</v>
      </c>
    </row>
    <row r="873" spans="1:5" x14ac:dyDescent="0.25">
      <c r="A873">
        <v>1302</v>
      </c>
      <c r="B873">
        <v>871</v>
      </c>
      <c r="C873">
        <v>20</v>
      </c>
      <c r="D873" t="s">
        <v>2752</v>
      </c>
      <c r="E873" t="str">
        <f>IF(ISNA(MATCH(A873,'ESO zone constants'!$A$3:$A$9952,0)),"","X")</f>
        <v>X</v>
      </c>
    </row>
    <row r="874" spans="1:5" x14ac:dyDescent="0.25">
      <c r="A874">
        <v>1304</v>
      </c>
      <c r="B874">
        <v>872</v>
      </c>
      <c r="C874">
        <v>1282</v>
      </c>
      <c r="D874" t="s">
        <v>2706</v>
      </c>
      <c r="E874" t="str">
        <f>IF(ISNA(MATCH(A874,'ESO zone constants'!$A$3:$A$9952,0)),"","X")</f>
        <v>X</v>
      </c>
    </row>
    <row r="875" spans="1:5" x14ac:dyDescent="0.25">
      <c r="A875">
        <v>1306</v>
      </c>
      <c r="B875">
        <v>873</v>
      </c>
      <c r="C875">
        <v>58</v>
      </c>
      <c r="D875" t="s">
        <v>2525</v>
      </c>
      <c r="E875" t="str">
        <f>IF(ISNA(MATCH(A875,'ESO zone constants'!$A$3:$A$9952,0)),"","X")</f>
        <v>X</v>
      </c>
    </row>
    <row r="876" spans="1:5" x14ac:dyDescent="0.25">
      <c r="A876">
        <v>1307</v>
      </c>
      <c r="B876">
        <v>874</v>
      </c>
      <c r="C876">
        <v>1261</v>
      </c>
      <c r="D876" t="s">
        <v>2530</v>
      </c>
      <c r="E876" t="str">
        <f>IF(ISNA(MATCH(A876,'ESO zone constants'!$A$3:$A$9952,0)),"","X")</f>
        <v>X</v>
      </c>
    </row>
    <row r="877" spans="1:5" x14ac:dyDescent="0.25">
      <c r="A877">
        <v>1310</v>
      </c>
      <c r="B877">
        <v>875</v>
      </c>
      <c r="C877">
        <v>1286</v>
      </c>
      <c r="D877" t="s">
        <v>2753</v>
      </c>
      <c r="E877" t="str">
        <f>IF(ISNA(MATCH(A877,'ESO zone constants'!$A$3:$A$9952,0)),"","X")</f>
        <v>X</v>
      </c>
    </row>
    <row r="878" spans="1:5" x14ac:dyDescent="0.25">
      <c r="A878">
        <v>1311</v>
      </c>
      <c r="B878">
        <v>876</v>
      </c>
      <c r="C878">
        <v>849</v>
      </c>
      <c r="D878" t="s">
        <v>2755</v>
      </c>
      <c r="E878" t="str">
        <f>IF(ISNA(MATCH(A878,'ESO zone constants'!$A$3:$A$9952,0)),"","X")</f>
        <v>X</v>
      </c>
    </row>
    <row r="879" spans="1:5" x14ac:dyDescent="0.25">
      <c r="A879">
        <v>1312</v>
      </c>
      <c r="B879">
        <v>877</v>
      </c>
      <c r="C879">
        <v>849</v>
      </c>
      <c r="D879" t="s">
        <v>2758</v>
      </c>
      <c r="E879" t="str">
        <f>IF(ISNA(MATCH(A879,'ESO zone constants'!$A$3:$A$9952,0)),"","X")</f>
        <v>X</v>
      </c>
    </row>
    <row r="880" spans="1:5" x14ac:dyDescent="0.25">
      <c r="A880">
        <v>1314</v>
      </c>
      <c r="B880">
        <v>878</v>
      </c>
      <c r="C880">
        <v>3</v>
      </c>
      <c r="D880" t="s">
        <v>2757</v>
      </c>
      <c r="E880" t="str">
        <f>IF(ISNA(MATCH(A880,'ESO zone constants'!$A$3:$A$9952,0)),"","X")</f>
        <v>X</v>
      </c>
    </row>
    <row r="881" spans="1:5" x14ac:dyDescent="0.25">
      <c r="A881">
        <v>1342</v>
      </c>
      <c r="B881">
        <v>879</v>
      </c>
      <c r="C881">
        <v>1282</v>
      </c>
      <c r="D881" t="s">
        <v>2701</v>
      </c>
      <c r="E881" t="str">
        <f>IF(ISNA(MATCH(A881,'ESO zone constants'!$A$3:$A$9952,0)),"","X")</f>
        <v>X</v>
      </c>
    </row>
    <row r="882" spans="1:5" x14ac:dyDescent="0.25">
      <c r="A882">
        <v>1343</v>
      </c>
      <c r="B882">
        <v>880</v>
      </c>
      <c r="C882">
        <v>1286</v>
      </c>
      <c r="D882" t="s">
        <v>2702</v>
      </c>
      <c r="E882" t="str">
        <f>IF(ISNA(MATCH(A882,'ESO zone constants'!$A$3:$A$9952,0)),"","X")</f>
        <v>X</v>
      </c>
    </row>
    <row r="883" spans="1:5" x14ac:dyDescent="0.25">
      <c r="A883">
        <v>1345</v>
      </c>
      <c r="B883">
        <v>881</v>
      </c>
      <c r="C883">
        <v>535</v>
      </c>
      <c r="D883" t="s">
        <v>2756</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886" sqref="D88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2244</v>
      </c>
      <c r="B1" s="106"/>
      <c r="C1" s="106"/>
      <c r="D1" s="106"/>
      <c r="E1" s="106"/>
      <c r="F1" s="106"/>
      <c r="G1" s="106"/>
      <c r="H1" s="106"/>
      <c r="I1" s="106"/>
      <c r="J1" s="106"/>
      <c r="K1" s="106"/>
      <c r="L1" s="107"/>
    </row>
    <row r="2" spans="1:12" ht="90" x14ac:dyDescent="0.25">
      <c r="A2" s="6" t="s">
        <v>94</v>
      </c>
      <c r="B2" s="6" t="s">
        <v>101</v>
      </c>
      <c r="C2" s="6" t="s">
        <v>98</v>
      </c>
      <c r="D2" s="67" t="s">
        <v>99</v>
      </c>
      <c r="E2" s="7" t="s">
        <v>100</v>
      </c>
      <c r="F2" s="7" t="s">
        <v>1346</v>
      </c>
      <c r="G2" s="7" t="s">
        <v>727</v>
      </c>
      <c r="H2" s="68" t="s">
        <v>1379</v>
      </c>
      <c r="I2" s="69" t="s">
        <v>1378</v>
      </c>
      <c r="J2" s="1" t="s">
        <v>1425</v>
      </c>
      <c r="K2" s="7" t="s">
        <v>1517</v>
      </c>
      <c r="L2" s="7" t="s">
        <v>1426</v>
      </c>
    </row>
    <row r="3" spans="1:12" hidden="1" x14ac:dyDescent="0.25">
      <c r="A3" s="5">
        <v>0</v>
      </c>
      <c r="B3" s="5">
        <v>4294967296</v>
      </c>
      <c r="C3" s="5">
        <v>0</v>
      </c>
      <c r="D3" s="43" t="s">
        <v>2246</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hidden="1"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2422</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2415</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1821</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2167</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2169</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2168</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2228</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2229</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2230</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2231</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2243</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2242</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2421</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2241</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2240</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2239</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2238</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2232</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2233</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2237</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2236</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2235</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2234</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2227</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3" customFormat="1" hidden="1" x14ac:dyDescent="0.25">
      <c r="A807" s="12">
        <v>1228</v>
      </c>
      <c r="B807" s="5">
        <v>804</v>
      </c>
      <c r="C807" s="5">
        <v>823</v>
      </c>
      <c r="D807" s="3" t="s">
        <v>2413</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3" customFormat="1" hidden="1" x14ac:dyDescent="0.25">
      <c r="A808" s="12">
        <v>1229</v>
      </c>
      <c r="B808" s="5">
        <v>805</v>
      </c>
      <c r="C808" s="5">
        <v>57</v>
      </c>
      <c r="D808" s="3" t="s">
        <v>2414</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2165</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2166</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2416</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2420</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2446</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2443</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2447</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2448</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2449</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2450</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2451</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2452</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2453</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2444</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2454</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2455</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2456</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2457</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2458</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2459</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2439</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2460</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2461</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2442</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2441</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2462</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2463</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2407</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2419</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2464</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2226</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2225</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2440</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2519</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2524</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2418</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2417</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2465</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2528</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2466</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2467</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2438</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2527</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2526</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2529</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2529</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2525</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2530</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2703</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2720</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2719</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2465</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2718</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2717</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2716</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2715</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2714</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2713</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2712</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2711</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2710</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2709</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2705</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2708</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2707</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2706</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2465</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2701</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2702</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2740</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2752</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2755</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2758</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2757</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2756</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Shipwright's Regret"/>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6" t="s">
        <v>2762</v>
      </c>
      <c r="D1" s="76"/>
      <c r="E1" s="76"/>
      <c r="F1" s="76"/>
      <c r="G1" s="76"/>
      <c r="H1" s="76"/>
      <c r="I1" s="76"/>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2228</v>
      </c>
      <c r="D40" s="5">
        <v>1207</v>
      </c>
      <c r="E40" s="3" t="str">
        <f>VLOOKUP(D40,'ESO zone constants'!$A$3:$D$9999,4,FALSE)</f>
        <v>The Reach</v>
      </c>
      <c r="F40" s="3">
        <f>VLOOKUP(D40,'ESO zone constants'!$A$3:$B$9999,2,FALSE)</f>
        <v>783</v>
      </c>
      <c r="G40"/>
    </row>
    <row r="41" spans="1:7" x14ac:dyDescent="0.25">
      <c r="A41" s="12">
        <v>1850</v>
      </c>
      <c r="B41" s="5">
        <v>41</v>
      </c>
      <c r="C41" s="5" t="s">
        <v>2229</v>
      </c>
      <c r="D41" s="5">
        <v>1208</v>
      </c>
      <c r="E41" s="3" t="str">
        <f>VLOOKUP(D41,'ESO zone constants'!$A$3:$D$9999,4,FALSE)</f>
        <v>Blackreach: Arkthzand Cavern</v>
      </c>
      <c r="F41" s="3">
        <f>VLOOKUP(D41,'ESO zone constants'!$A$3:$B$9999,2,FALSE)</f>
        <v>784</v>
      </c>
      <c r="G41"/>
    </row>
    <row r="42" spans="1:7" x14ac:dyDescent="0.25">
      <c r="A42" s="12">
        <v>1887</v>
      </c>
      <c r="B42" s="5">
        <v>43</v>
      </c>
      <c r="C42" s="5" t="s">
        <v>2407</v>
      </c>
      <c r="D42" s="5">
        <v>1261</v>
      </c>
      <c r="E42" s="3" t="str">
        <f>VLOOKUP(D42,'ESO zone constants'!$A$3:$D$9999,4,FALSE)</f>
        <v>Blackwood</v>
      </c>
      <c r="F42" s="3">
        <f>VLOOKUP(D42,'ESO zone constants'!$A$3:$B$9999,2,FALSE)</f>
        <v>834</v>
      </c>
      <c r="G42"/>
    </row>
    <row r="43" spans="1:7" x14ac:dyDescent="0.25">
      <c r="A43" s="12">
        <v>2021</v>
      </c>
      <c r="B43" s="5">
        <v>45</v>
      </c>
      <c r="C43" s="5" t="s">
        <v>2465</v>
      </c>
      <c r="D43" s="5">
        <v>1286</v>
      </c>
      <c r="E43" s="3" t="str">
        <f>VLOOKUP(D43,'ESO zone constants'!$A$3:$D$9999,4,FALSE)</f>
        <v>The Deadlands</v>
      </c>
      <c r="F43" s="3">
        <f>VLOOKUP(D43,'ESO zone constants'!$A$3:$B$9999,2,FALSE)</f>
        <v>857</v>
      </c>
      <c r="G43"/>
    </row>
    <row r="44" spans="1:7" x14ac:dyDescent="0.25">
      <c r="A44" s="12">
        <v>2119</v>
      </c>
      <c r="B44" s="5">
        <v>44</v>
      </c>
      <c r="C44" s="5" t="s">
        <v>2703</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91"/>
  <sheetViews>
    <sheetView zoomScale="85" zoomScaleNormal="85" workbookViewId="0">
      <pane ySplit="2" topLeftCell="A408" activePane="bottomLeft" state="frozen"/>
      <selection pane="bottomLeft" activeCell="I421" sqref="I421"/>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2763</v>
      </c>
      <c r="J1" s="30"/>
      <c r="K1" s="3"/>
      <c r="L1" s="3"/>
      <c r="M1" s="3"/>
      <c r="N1" s="3"/>
    </row>
    <row r="2" spans="1:14" x14ac:dyDescent="0.25">
      <c r="A2" s="58" t="s">
        <v>1730</v>
      </c>
      <c r="B2" s="1" t="s">
        <v>1731</v>
      </c>
      <c r="C2" s="1" t="s">
        <v>1732</v>
      </c>
      <c r="D2" s="1" t="s">
        <v>1733</v>
      </c>
      <c r="E2" s="1" t="s">
        <v>1735</v>
      </c>
      <c r="F2" s="1" t="s">
        <v>1734</v>
      </c>
      <c r="G2" s="1" t="s">
        <v>1736</v>
      </c>
      <c r="H2" s="1" t="s">
        <v>1737</v>
      </c>
      <c r="I2" s="1" t="s">
        <v>1738</v>
      </c>
      <c r="J2" s="30" t="s">
        <v>2425</v>
      </c>
      <c r="K2" s="3" t="s">
        <v>1730</v>
      </c>
      <c r="L2" s="3" t="s">
        <v>1377</v>
      </c>
      <c r="M2" s="3" t="s">
        <v>1374</v>
      </c>
      <c r="N2" s="3" t="s">
        <v>99</v>
      </c>
    </row>
    <row r="3" spans="1:14" x14ac:dyDescent="0.25">
      <c r="A3" s="78">
        <v>1</v>
      </c>
      <c r="B3">
        <v>2</v>
      </c>
      <c r="C3">
        <v>1</v>
      </c>
      <c r="D3" t="s">
        <v>103</v>
      </c>
      <c r="E3">
        <v>2</v>
      </c>
      <c r="F3">
        <v>3</v>
      </c>
      <c r="G3" t="s">
        <v>103</v>
      </c>
      <c r="H3">
        <v>1</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78">
        <v>2</v>
      </c>
      <c r="B4">
        <v>2</v>
      </c>
      <c r="C4">
        <v>1</v>
      </c>
      <c r="D4" t="s">
        <v>103</v>
      </c>
      <c r="E4">
        <v>2</v>
      </c>
      <c r="F4">
        <v>3</v>
      </c>
      <c r="G4" t="s">
        <v>103</v>
      </c>
      <c r="H4">
        <v>1</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78">
        <v>3</v>
      </c>
      <c r="B5">
        <v>2</v>
      </c>
      <c r="C5">
        <v>1</v>
      </c>
      <c r="D5" t="s">
        <v>103</v>
      </c>
      <c r="E5">
        <v>2</v>
      </c>
      <c r="F5">
        <v>3</v>
      </c>
      <c r="G5" t="s">
        <v>103</v>
      </c>
      <c r="H5">
        <v>1</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78">
        <v>4</v>
      </c>
      <c r="B6">
        <v>2</v>
      </c>
      <c r="C6">
        <v>1</v>
      </c>
      <c r="D6" t="s">
        <v>103</v>
      </c>
      <c r="E6">
        <v>2</v>
      </c>
      <c r="F6">
        <v>3</v>
      </c>
      <c r="G6" t="s">
        <v>103</v>
      </c>
      <c r="H6">
        <v>1</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78">
        <v>5</v>
      </c>
      <c r="B7">
        <v>2</v>
      </c>
      <c r="C7">
        <v>1</v>
      </c>
      <c r="D7" t="s">
        <v>103</v>
      </c>
      <c r="E7">
        <v>2</v>
      </c>
      <c r="F7">
        <v>3</v>
      </c>
      <c r="G7" t="s">
        <v>103</v>
      </c>
      <c r="H7">
        <v>1</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78">
        <v>6</v>
      </c>
      <c r="B8">
        <v>2</v>
      </c>
      <c r="C8">
        <v>1</v>
      </c>
      <c r="D8" t="s">
        <v>103</v>
      </c>
      <c r="E8">
        <v>2</v>
      </c>
      <c r="F8">
        <v>3</v>
      </c>
      <c r="G8" t="s">
        <v>103</v>
      </c>
      <c r="H8">
        <v>1</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78">
        <v>7</v>
      </c>
      <c r="B9">
        <v>2</v>
      </c>
      <c r="C9">
        <v>1</v>
      </c>
      <c r="D9" t="s">
        <v>103</v>
      </c>
      <c r="E9">
        <v>2</v>
      </c>
      <c r="F9">
        <v>3</v>
      </c>
      <c r="G9" t="s">
        <v>103</v>
      </c>
      <c r="H9">
        <v>1</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78">
        <v>8</v>
      </c>
      <c r="B10">
        <v>2</v>
      </c>
      <c r="C10">
        <v>1</v>
      </c>
      <c r="D10" t="s">
        <v>103</v>
      </c>
      <c r="E10">
        <v>2</v>
      </c>
      <c r="F10">
        <v>3</v>
      </c>
      <c r="G10" t="s">
        <v>103</v>
      </c>
      <c r="H10">
        <v>1</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78">
        <v>9</v>
      </c>
      <c r="B11">
        <v>3</v>
      </c>
      <c r="C11">
        <v>10</v>
      </c>
      <c r="D11" t="s">
        <v>2325</v>
      </c>
      <c r="E11">
        <v>5</v>
      </c>
      <c r="F11">
        <v>20</v>
      </c>
      <c r="G11" t="s">
        <v>2325</v>
      </c>
      <c r="H11">
        <v>1</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78">
        <v>10</v>
      </c>
      <c r="B12">
        <v>3</v>
      </c>
      <c r="C12">
        <v>10</v>
      </c>
      <c r="D12" t="s">
        <v>2325</v>
      </c>
      <c r="E12">
        <v>5</v>
      </c>
      <c r="F12">
        <v>20</v>
      </c>
      <c r="G12" t="s">
        <v>2325</v>
      </c>
      <c r="H12">
        <v>1</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78">
        <v>11</v>
      </c>
      <c r="B13">
        <v>3</v>
      </c>
      <c r="C13">
        <v>10</v>
      </c>
      <c r="D13" t="s">
        <v>2325</v>
      </c>
      <c r="E13">
        <v>5</v>
      </c>
      <c r="F13">
        <v>20</v>
      </c>
      <c r="G13" t="s">
        <v>2325</v>
      </c>
      <c r="H13">
        <v>1</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78">
        <v>12</v>
      </c>
      <c r="B14">
        <v>3</v>
      </c>
      <c r="C14">
        <v>10</v>
      </c>
      <c r="D14" t="s">
        <v>2325</v>
      </c>
      <c r="E14">
        <v>5</v>
      </c>
      <c r="F14">
        <v>20</v>
      </c>
      <c r="G14" t="s">
        <v>2325</v>
      </c>
      <c r="H14">
        <v>1</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78">
        <v>13</v>
      </c>
      <c r="B15">
        <v>3</v>
      </c>
      <c r="C15">
        <v>10</v>
      </c>
      <c r="D15" t="s">
        <v>2325</v>
      </c>
      <c r="E15">
        <v>5</v>
      </c>
      <c r="F15">
        <v>20</v>
      </c>
      <c r="G15" t="s">
        <v>2325</v>
      </c>
      <c r="H15">
        <v>1</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78">
        <v>20</v>
      </c>
      <c r="B16">
        <v>2</v>
      </c>
      <c r="C16">
        <v>1</v>
      </c>
      <c r="D16" t="s">
        <v>103</v>
      </c>
      <c r="E16">
        <v>2</v>
      </c>
      <c r="F16">
        <v>3</v>
      </c>
      <c r="G16" t="s">
        <v>103</v>
      </c>
      <c r="H16">
        <v>1</v>
      </c>
      <c r="J16" s="30" t="str">
        <f>IF(A16&lt;&gt;"",IF(F16&lt;&gt;"",IF(OR(ISNA(A16),ISNA(F16)),"","["&amp;A16&amp;"]="&amp;F16&amp;","),""),"")</f>
        <v>[20]=3,</v>
      </c>
      <c r="K16" s="3">
        <f>A16</f>
        <v>20</v>
      </c>
      <c r="L16" s="3">
        <f>F16</f>
        <v>3</v>
      </c>
      <c r="M16" s="8" t="str">
        <f>VLOOKUP(A16,'ESO wayshrine names'!$A$3:$B$9992,2,)</f>
        <v>Baelborne Rock Wayshrine</v>
      </c>
      <c r="N16" s="3" t="str">
        <f>VLOOKUP(F16,'ESO zone constants'!$A$3:$D$9999,4,FALSE)</f>
        <v>Glenumbra</v>
      </c>
    </row>
    <row r="17" spans="1:14" x14ac:dyDescent="0.25">
      <c r="A17" s="78">
        <v>21</v>
      </c>
      <c r="B17">
        <v>7</v>
      </c>
      <c r="C17">
        <v>9</v>
      </c>
      <c r="D17" t="s">
        <v>2308</v>
      </c>
      <c r="E17">
        <v>180</v>
      </c>
      <c r="F17">
        <v>383</v>
      </c>
      <c r="G17" t="s">
        <v>2308</v>
      </c>
      <c r="H17">
        <v>1</v>
      </c>
      <c r="J17" s="30" t="str">
        <f>IF(A17&lt;&gt;"",IF(F17&lt;&gt;"",IF(OR(ISNA(A17),ISNA(F17)),"","["&amp;A17&amp;"]="&amp;F17&amp;","),""),"")</f>
        <v>[21]=383,</v>
      </c>
      <c r="K17" s="3">
        <f>A17</f>
        <v>21</v>
      </c>
      <c r="L17" s="3">
        <f>F17</f>
        <v>383</v>
      </c>
      <c r="M17" s="8" t="str">
        <f>VLOOKUP(A17,'ESO wayshrine names'!$A$3:$B$9992,2,)</f>
        <v>Elden Root Temple Wayshrine</v>
      </c>
      <c r="N17" s="3" t="str">
        <f>VLOOKUP(F17,'ESO zone constants'!$A$3:$D$9999,4,FALSE)</f>
        <v>Grahtwood</v>
      </c>
    </row>
    <row r="18" spans="1:14" x14ac:dyDescent="0.25">
      <c r="A18" s="78">
        <v>24</v>
      </c>
      <c r="B18">
        <v>10</v>
      </c>
      <c r="C18">
        <v>13</v>
      </c>
      <c r="D18" t="s">
        <v>107</v>
      </c>
      <c r="E18">
        <v>10</v>
      </c>
      <c r="F18">
        <v>57</v>
      </c>
      <c r="G18" t="s">
        <v>107</v>
      </c>
      <c r="H18">
        <v>1</v>
      </c>
      <c r="J18" s="30" t="str">
        <f>IF(A18&lt;&gt;"",IF(F18&lt;&gt;"",IF(OR(ISNA(A18),ISNA(F18)),"","["&amp;A18&amp;"]="&amp;F18&amp;","),""),"")</f>
        <v>[24]=57,</v>
      </c>
      <c r="K18" s="3">
        <f>A18</f>
        <v>24</v>
      </c>
      <c r="L18" s="3">
        <f>F18</f>
        <v>57</v>
      </c>
      <c r="M18" s="8" t="str">
        <f>VLOOKUP(A18,'ESO wayshrine names'!$A$3:$B$9992,2,)</f>
        <v>West Narsis Wayshrine</v>
      </c>
      <c r="N18" s="3" t="str">
        <f>VLOOKUP(F18,'ESO zone constants'!$A$3:$D$9999,4,FALSE)</f>
        <v>Deshaan</v>
      </c>
    </row>
    <row r="19" spans="1:14" x14ac:dyDescent="0.25">
      <c r="A19" s="78">
        <v>25</v>
      </c>
      <c r="B19">
        <v>10</v>
      </c>
      <c r="C19">
        <v>13</v>
      </c>
      <c r="D19" t="s">
        <v>107</v>
      </c>
      <c r="E19">
        <v>10</v>
      </c>
      <c r="F19">
        <v>57</v>
      </c>
      <c r="G19" t="s">
        <v>107</v>
      </c>
      <c r="H19">
        <v>1</v>
      </c>
      <c r="J19" s="30" t="str">
        <f>IF(A19&lt;&gt;"",IF(F19&lt;&gt;"",IF(OR(ISNA(A19),ISNA(F19)),"","["&amp;A19&amp;"]="&amp;F19&amp;","),""),"")</f>
        <v>[25]=57,</v>
      </c>
      <c r="K19" s="3">
        <f>A19</f>
        <v>25</v>
      </c>
      <c r="L19" s="3">
        <f>F19</f>
        <v>57</v>
      </c>
      <c r="M19" s="8" t="str">
        <f>VLOOKUP(A19,'ESO wayshrine names'!$A$3:$B$9992,2,)</f>
        <v>Muth Gnaar Hills Wayshrine</v>
      </c>
      <c r="N19" s="3" t="str">
        <f>VLOOKUP(F19,'ESO zone constants'!$A$3:$D$9999,4,FALSE)</f>
        <v>Deshaan</v>
      </c>
    </row>
    <row r="20" spans="1:14" x14ac:dyDescent="0.25">
      <c r="A20" s="78">
        <v>26</v>
      </c>
      <c r="B20">
        <v>10</v>
      </c>
      <c r="C20">
        <v>13</v>
      </c>
      <c r="D20" t="s">
        <v>107</v>
      </c>
      <c r="E20">
        <v>10</v>
      </c>
      <c r="F20">
        <v>57</v>
      </c>
      <c r="G20" t="s">
        <v>107</v>
      </c>
      <c r="H20">
        <v>1</v>
      </c>
      <c r="J20" s="30" t="str">
        <f>IF(A20&lt;&gt;"",IF(F20&lt;&gt;"",IF(OR(ISNA(A20),ISNA(F20)),"","["&amp;A20&amp;"]="&amp;F20&amp;","),""),"")</f>
        <v>[26]=57,</v>
      </c>
      <c r="K20" s="3">
        <f>A20</f>
        <v>26</v>
      </c>
      <c r="L20" s="3">
        <f>F20</f>
        <v>57</v>
      </c>
      <c r="M20" s="8" t="str">
        <f>VLOOKUP(A20,'ESO wayshrine names'!$A$3:$B$9992,2,)</f>
        <v>Quarantine Serk Wayshrine</v>
      </c>
      <c r="N20" s="3" t="str">
        <f>VLOOKUP(F20,'ESO zone constants'!$A$3:$D$9999,4,FALSE)</f>
        <v>Deshaan</v>
      </c>
    </row>
    <row r="21" spans="1:14" x14ac:dyDescent="0.25">
      <c r="A21" s="78">
        <v>27</v>
      </c>
      <c r="B21">
        <v>10</v>
      </c>
      <c r="C21">
        <v>13</v>
      </c>
      <c r="D21" t="s">
        <v>107</v>
      </c>
      <c r="E21">
        <v>10</v>
      </c>
      <c r="F21">
        <v>57</v>
      </c>
      <c r="G21" t="s">
        <v>107</v>
      </c>
      <c r="H21">
        <v>1</v>
      </c>
      <c r="J21" s="30" t="str">
        <f>IF(A21&lt;&gt;"",IF(F21&lt;&gt;"",IF(OR(ISNA(A21),ISNA(F21)),"","["&amp;A21&amp;"]="&amp;F21&amp;","),""),"")</f>
        <v>[27]=57,</v>
      </c>
      <c r="K21" s="3">
        <f>A21</f>
        <v>27</v>
      </c>
      <c r="L21" s="3">
        <f>F21</f>
        <v>57</v>
      </c>
      <c r="M21" s="8" t="str">
        <f>VLOOKUP(A21,'ESO wayshrine names'!$A$3:$B$9992,2,)</f>
        <v>Ghost Snake Vale Wayshrine</v>
      </c>
      <c r="N21" s="3" t="str">
        <f>VLOOKUP(F21,'ESO zone constants'!$A$3:$D$9999,4,FALSE)</f>
        <v>Deshaan</v>
      </c>
    </row>
    <row r="22" spans="1:14" x14ac:dyDescent="0.25">
      <c r="A22" s="78">
        <v>28</v>
      </c>
      <c r="B22">
        <v>10</v>
      </c>
      <c r="C22">
        <v>13</v>
      </c>
      <c r="D22" t="s">
        <v>107</v>
      </c>
      <c r="E22">
        <v>10</v>
      </c>
      <c r="F22">
        <v>57</v>
      </c>
      <c r="G22" t="s">
        <v>107</v>
      </c>
      <c r="H22">
        <v>1</v>
      </c>
      <c r="J22" s="30" t="str">
        <f>IF(A22&lt;&gt;"",IF(F22&lt;&gt;"",IF(OR(ISNA(A22),ISNA(F22)),"","["&amp;A22&amp;"]="&amp;F22&amp;","),""),"")</f>
        <v>[28]=57,</v>
      </c>
      <c r="K22" s="3">
        <f>A22</f>
        <v>28</v>
      </c>
      <c r="L22" s="3">
        <f>F22</f>
        <v>57</v>
      </c>
      <c r="M22" s="8" t="str">
        <f>VLOOKUP(A22,'ESO wayshrine names'!$A$3:$B$9992,2,)</f>
        <v>Mournhold Wayshrine</v>
      </c>
      <c r="N22" s="3" t="str">
        <f>VLOOKUP(F22,'ESO zone constants'!$A$3:$D$9999,4,FALSE)</f>
        <v>Deshaan</v>
      </c>
    </row>
    <row r="23" spans="1:14" x14ac:dyDescent="0.25">
      <c r="A23" s="78">
        <v>29</v>
      </c>
      <c r="B23">
        <v>10</v>
      </c>
      <c r="C23">
        <v>13</v>
      </c>
      <c r="D23" t="s">
        <v>107</v>
      </c>
      <c r="E23">
        <v>10</v>
      </c>
      <c r="F23">
        <v>57</v>
      </c>
      <c r="G23" t="s">
        <v>107</v>
      </c>
      <c r="H23">
        <v>1</v>
      </c>
      <c r="J23" s="30" t="str">
        <f>IF(A23&lt;&gt;"",IF(F23&lt;&gt;"",IF(OR(ISNA(A23),ISNA(F23)),"","["&amp;A23&amp;"]="&amp;F23&amp;","),""),"")</f>
        <v>[29]=57,</v>
      </c>
      <c r="K23" s="3">
        <f>A23</f>
        <v>29</v>
      </c>
      <c r="L23" s="3">
        <f>F23</f>
        <v>57</v>
      </c>
      <c r="M23" s="8" t="str">
        <f>VLOOKUP(A23,'ESO wayshrine names'!$A$3:$B$9992,2,)</f>
        <v>Tal'Deic Grounds Wayshrine</v>
      </c>
      <c r="N23" s="3" t="str">
        <f>VLOOKUP(F23,'ESO zone constants'!$A$3:$D$9999,4,FALSE)</f>
        <v>Deshaan</v>
      </c>
    </row>
    <row r="24" spans="1:14" x14ac:dyDescent="0.25">
      <c r="A24" s="79">
        <v>30</v>
      </c>
      <c r="B24">
        <v>10</v>
      </c>
      <c r="C24">
        <v>13</v>
      </c>
      <c r="D24" t="s">
        <v>107</v>
      </c>
      <c r="E24">
        <v>10</v>
      </c>
      <c r="F24">
        <v>57</v>
      </c>
      <c r="G24" t="s">
        <v>107</v>
      </c>
      <c r="H24">
        <v>1</v>
      </c>
      <c r="J24" s="30" t="str">
        <f>IF(A24&lt;&gt;"",IF(F24&lt;&gt;"",IF(OR(ISNA(A24),ISNA(F24)),"","["&amp;A24&amp;"]="&amp;F24&amp;","),""),"")</f>
        <v>[30]=57,</v>
      </c>
      <c r="K24" s="3">
        <f>A24</f>
        <v>30</v>
      </c>
      <c r="L24" s="3">
        <f>F24</f>
        <v>57</v>
      </c>
      <c r="M24" s="8" t="str">
        <f>VLOOKUP(A24,'ESO wayshrine names'!$A$3:$B$9992,2,)</f>
        <v>Obsidian Gorge Wayshrine</v>
      </c>
      <c r="N24" s="3" t="str">
        <f>VLOOKUP(F24,'ESO zone constants'!$A$3:$D$9999,4,FALSE)</f>
        <v>Deshaan</v>
      </c>
    </row>
    <row r="25" spans="1:14" x14ac:dyDescent="0.25">
      <c r="A25" s="79">
        <v>32</v>
      </c>
      <c r="B25">
        <v>10</v>
      </c>
      <c r="C25">
        <v>13</v>
      </c>
      <c r="D25" t="s">
        <v>107</v>
      </c>
      <c r="E25">
        <v>10</v>
      </c>
      <c r="F25">
        <v>57</v>
      </c>
      <c r="G25" t="s">
        <v>107</v>
      </c>
      <c r="H25">
        <v>1</v>
      </c>
      <c r="J25" s="30" t="str">
        <f>IF(A25&lt;&gt;"",IF(F25&lt;&gt;"",IF(OR(ISNA(A25),ISNA(F25)),"","["&amp;A25&amp;"]="&amp;F25&amp;","),""),"")</f>
        <v>[32]=57,</v>
      </c>
      <c r="K25" s="3">
        <f>A25</f>
        <v>32</v>
      </c>
      <c r="L25" s="3">
        <f>F25</f>
        <v>57</v>
      </c>
      <c r="M25" s="8" t="str">
        <f>VLOOKUP(A25,'ESO wayshrine names'!$A$3:$B$9992,2,)</f>
        <v>Mzithumz Wayshrine</v>
      </c>
      <c r="N25" s="3" t="str">
        <f>VLOOKUP(F25,'ESO zone constants'!$A$3:$D$9999,4,FALSE)</f>
        <v>Deshaan</v>
      </c>
    </row>
    <row r="26" spans="1:14" x14ac:dyDescent="0.25">
      <c r="A26" s="79">
        <v>33</v>
      </c>
      <c r="B26">
        <v>6</v>
      </c>
      <c r="C26">
        <v>20</v>
      </c>
      <c r="D26" t="s">
        <v>109</v>
      </c>
      <c r="E26">
        <v>14</v>
      </c>
      <c r="F26">
        <v>92</v>
      </c>
      <c r="G26" t="s">
        <v>109</v>
      </c>
      <c r="H26">
        <v>1</v>
      </c>
      <c r="J26" s="30" t="str">
        <f>IF(A26&lt;&gt;"",IF(F26&lt;&gt;"",IF(OR(ISNA(A26),ISNA(F26)),"","["&amp;A26&amp;"]="&amp;F26&amp;","),""),"")</f>
        <v>[33]=92,</v>
      </c>
      <c r="K26" s="3">
        <f>A26</f>
        <v>33</v>
      </c>
      <c r="L26" s="3">
        <f>F26</f>
        <v>92</v>
      </c>
      <c r="M26" s="8" t="str">
        <f>VLOOKUP(A26,'ESO wayshrine names'!$A$3:$B$9992,2,)</f>
        <v>Evermore Wayshrine</v>
      </c>
      <c r="N26" s="3" t="str">
        <f>VLOOKUP(F26,'ESO zone constants'!$A$3:$D$9999,4,FALSE)</f>
        <v>Bangkorai</v>
      </c>
    </row>
    <row r="27" spans="1:14" x14ac:dyDescent="0.25">
      <c r="A27" s="79">
        <v>34</v>
      </c>
      <c r="B27">
        <v>6</v>
      </c>
      <c r="C27">
        <v>20</v>
      </c>
      <c r="D27" t="s">
        <v>109</v>
      </c>
      <c r="E27">
        <v>14</v>
      </c>
      <c r="F27">
        <v>92</v>
      </c>
      <c r="G27" t="s">
        <v>109</v>
      </c>
      <c r="H27">
        <v>1</v>
      </c>
      <c r="J27" s="30" t="str">
        <f>IF(A27&lt;&gt;"",IF(F27&lt;&gt;"",IF(OR(ISNA(A27),ISNA(F27)),"","["&amp;A27&amp;"]="&amp;F27&amp;","),""),"")</f>
        <v>[34]=92,</v>
      </c>
      <c r="K27" s="3">
        <f>A27</f>
        <v>34</v>
      </c>
      <c r="L27" s="3">
        <f>F27</f>
        <v>92</v>
      </c>
      <c r="M27" s="8" t="str">
        <f>VLOOKUP(A27,'ESO wayshrine names'!$A$3:$B$9992,2,)</f>
        <v>Troll's Toothpick Wayshrine</v>
      </c>
      <c r="N27" s="3" t="str">
        <f>VLOOKUP(F27,'ESO zone constants'!$A$3:$D$9999,4,FALSE)</f>
        <v>Bangkorai</v>
      </c>
    </row>
    <row r="28" spans="1:14" x14ac:dyDescent="0.25">
      <c r="A28" s="79">
        <v>35</v>
      </c>
      <c r="B28">
        <v>6</v>
      </c>
      <c r="C28">
        <v>20</v>
      </c>
      <c r="D28" t="s">
        <v>109</v>
      </c>
      <c r="E28">
        <v>14</v>
      </c>
      <c r="F28">
        <v>92</v>
      </c>
      <c r="G28" t="s">
        <v>109</v>
      </c>
      <c r="H28">
        <v>1</v>
      </c>
      <c r="J28" s="30" t="str">
        <f>IF(A28&lt;&gt;"",IF(F28&lt;&gt;"",IF(OR(ISNA(A28),ISNA(F28)),"","["&amp;A28&amp;"]="&amp;F28&amp;","),""),"")</f>
        <v>[35]=92,</v>
      </c>
      <c r="K28" s="3">
        <f>A28</f>
        <v>35</v>
      </c>
      <c r="L28" s="3">
        <f>F28</f>
        <v>92</v>
      </c>
      <c r="M28" s="8" t="str">
        <f>VLOOKUP(A28,'ESO wayshrine names'!$A$3:$B$9992,2,)</f>
        <v>Viridian Woods Wayshrine</v>
      </c>
      <c r="N28" s="3" t="str">
        <f>VLOOKUP(F28,'ESO zone constants'!$A$3:$D$9999,4,FALSE)</f>
        <v>Bangkorai</v>
      </c>
    </row>
    <row r="29" spans="1:14" x14ac:dyDescent="0.25">
      <c r="A29" s="79">
        <v>36</v>
      </c>
      <c r="B29">
        <v>6</v>
      </c>
      <c r="C29">
        <v>20</v>
      </c>
      <c r="D29" t="s">
        <v>109</v>
      </c>
      <c r="E29">
        <v>14</v>
      </c>
      <c r="F29">
        <v>92</v>
      </c>
      <c r="G29" t="s">
        <v>109</v>
      </c>
      <c r="H29">
        <v>1</v>
      </c>
      <c r="J29" s="30" t="str">
        <f>IF(A29&lt;&gt;"",IF(F29&lt;&gt;"",IF(OR(ISNA(A29),ISNA(F29)),"","["&amp;A29&amp;"]="&amp;F29&amp;","),""),"")</f>
        <v>[36]=92,</v>
      </c>
      <c r="K29" s="3">
        <f>A29</f>
        <v>36</v>
      </c>
      <c r="L29" s="3">
        <f>F29</f>
        <v>92</v>
      </c>
      <c r="M29" s="8" t="str">
        <f>VLOOKUP(A29,'ESO wayshrine names'!$A$3:$B$9992,2,)</f>
        <v>Bangkorai Pass Wayshrine</v>
      </c>
      <c r="N29" s="3" t="str">
        <f>VLOOKUP(F29,'ESO zone constants'!$A$3:$D$9999,4,FALSE)</f>
        <v>Bangkorai</v>
      </c>
    </row>
    <row r="30" spans="1:14" x14ac:dyDescent="0.25">
      <c r="A30" s="79">
        <v>37</v>
      </c>
      <c r="B30">
        <v>6</v>
      </c>
      <c r="C30">
        <v>20</v>
      </c>
      <c r="D30" t="s">
        <v>109</v>
      </c>
      <c r="E30">
        <v>14</v>
      </c>
      <c r="F30">
        <v>92</v>
      </c>
      <c r="G30" t="s">
        <v>109</v>
      </c>
      <c r="H30">
        <v>1</v>
      </c>
      <c r="J30" s="30" t="str">
        <f>IF(A30&lt;&gt;"",IF(F30&lt;&gt;"",IF(OR(ISNA(A30),ISNA(F30)),"","["&amp;A30&amp;"]="&amp;F30&amp;","),""),"")</f>
        <v>[37]=92,</v>
      </c>
      <c r="K30" s="3">
        <f>A30</f>
        <v>37</v>
      </c>
      <c r="L30" s="3">
        <f>F30</f>
        <v>92</v>
      </c>
      <c r="M30" s="8" t="str">
        <f>VLOOKUP(A30,'ESO wayshrine names'!$A$3:$B$9992,2,)</f>
        <v>Nilata Ruins Wayshrine</v>
      </c>
      <c r="N30" s="3" t="str">
        <f>VLOOKUP(F30,'ESO zone constants'!$A$3:$D$9999,4,FALSE)</f>
        <v>Bangkorai</v>
      </c>
    </row>
    <row r="31" spans="1:14" x14ac:dyDescent="0.25">
      <c r="A31" s="79">
        <v>38</v>
      </c>
      <c r="B31">
        <v>6</v>
      </c>
      <c r="C31">
        <v>20</v>
      </c>
      <c r="D31" t="s">
        <v>109</v>
      </c>
      <c r="E31">
        <v>14</v>
      </c>
      <c r="F31">
        <v>92</v>
      </c>
      <c r="G31" t="s">
        <v>109</v>
      </c>
      <c r="H31">
        <v>1</v>
      </c>
      <c r="J31" s="30" t="str">
        <f>IF(A31&lt;&gt;"",IF(F31&lt;&gt;"",IF(OR(ISNA(A31),ISNA(F31)),"","["&amp;A31&amp;"]="&amp;F31&amp;","),""),"")</f>
        <v>[38]=92,</v>
      </c>
      <c r="K31" s="3">
        <f>A31</f>
        <v>38</v>
      </c>
      <c r="L31" s="3">
        <f>F31</f>
        <v>92</v>
      </c>
      <c r="M31" s="8" t="str">
        <f>VLOOKUP(A31,'ESO wayshrine names'!$A$3:$B$9992,2,)</f>
        <v>Hallin's Stand Wayshrine</v>
      </c>
      <c r="N31" s="3" t="str">
        <f>VLOOKUP(F31,'ESO zone constants'!$A$3:$D$9999,4,FALSE)</f>
        <v>Bangkorai</v>
      </c>
    </row>
    <row r="32" spans="1:14" x14ac:dyDescent="0.25">
      <c r="A32" s="79">
        <v>39</v>
      </c>
      <c r="B32">
        <v>6</v>
      </c>
      <c r="C32">
        <v>20</v>
      </c>
      <c r="D32" t="s">
        <v>109</v>
      </c>
      <c r="E32">
        <v>14</v>
      </c>
      <c r="F32">
        <v>92</v>
      </c>
      <c r="G32" t="s">
        <v>109</v>
      </c>
      <c r="H32">
        <v>1</v>
      </c>
      <c r="J32" s="30" t="str">
        <f>IF(A32&lt;&gt;"",IF(F32&lt;&gt;"",IF(OR(ISNA(A32),ISNA(F32)),"","["&amp;A32&amp;"]="&amp;F32&amp;","),""),"")</f>
        <v>[39]=92,</v>
      </c>
      <c r="K32" s="3">
        <f>A32</f>
        <v>39</v>
      </c>
      <c r="L32" s="3">
        <f>F32</f>
        <v>92</v>
      </c>
      <c r="M32" s="8" t="str">
        <f>VLOOKUP(A32,'ESO wayshrine names'!$A$3:$B$9992,2,)</f>
        <v>Old Tower Wayshrine</v>
      </c>
      <c r="N32" s="3" t="str">
        <f>VLOOKUP(F32,'ESO zone constants'!$A$3:$D$9999,4,FALSE)</f>
        <v>Bangkorai</v>
      </c>
    </row>
    <row r="33" spans="1:14" x14ac:dyDescent="0.25">
      <c r="A33" s="79">
        <v>40</v>
      </c>
      <c r="B33">
        <v>6</v>
      </c>
      <c r="C33">
        <v>20</v>
      </c>
      <c r="D33" t="s">
        <v>109</v>
      </c>
      <c r="E33">
        <v>14</v>
      </c>
      <c r="F33">
        <v>92</v>
      </c>
      <c r="G33" t="s">
        <v>109</v>
      </c>
      <c r="H33">
        <v>1</v>
      </c>
      <c r="J33" s="30" t="str">
        <f>IF(A33&lt;&gt;"",IF(F33&lt;&gt;"",IF(OR(ISNA(A33),ISNA(F33)),"","["&amp;A33&amp;"]="&amp;F33&amp;","),""),"")</f>
        <v>[40]=92,</v>
      </c>
      <c r="K33" s="3">
        <f>A33</f>
        <v>40</v>
      </c>
      <c r="L33" s="3">
        <f>F33</f>
        <v>92</v>
      </c>
      <c r="M33" s="8" t="str">
        <f>VLOOKUP(A33,'ESO wayshrine names'!$A$3:$B$9992,2,)</f>
        <v>Onsi's Breath Wayshrine</v>
      </c>
      <c r="N33" s="3" t="str">
        <f>VLOOKUP(F33,'ESO zone constants'!$A$3:$D$9999,4,FALSE)</f>
        <v>Bangkorai</v>
      </c>
    </row>
    <row r="34" spans="1:14" x14ac:dyDescent="0.25">
      <c r="A34" s="79">
        <v>41</v>
      </c>
      <c r="B34">
        <v>11</v>
      </c>
      <c r="C34">
        <v>7</v>
      </c>
      <c r="D34" t="s">
        <v>2330</v>
      </c>
      <c r="E34">
        <v>9</v>
      </c>
      <c r="F34">
        <v>41</v>
      </c>
      <c r="G34" t="s">
        <v>2330</v>
      </c>
      <c r="H34">
        <v>1</v>
      </c>
      <c r="J34" s="30" t="str">
        <f>IF(A34&lt;&gt;"",IF(F34&lt;&gt;"",IF(OR(ISNA(A34),ISNA(F34)),"","["&amp;A34&amp;"]="&amp;F34&amp;","),""),"")</f>
        <v>[41]=41,</v>
      </c>
      <c r="K34" s="3">
        <f>A34</f>
        <v>41</v>
      </c>
      <c r="L34" s="3">
        <f>F34</f>
        <v>41</v>
      </c>
      <c r="M34" s="8" t="str">
        <f>VLOOKUP(A34,'ESO wayshrine names'!$A$3:$B$9992,2,)</f>
        <v>Fort Arand Wayshrine</v>
      </c>
      <c r="N34" s="3" t="str">
        <f>VLOOKUP(F34,'ESO zone constants'!$A$3:$D$9999,4,FALSE)</f>
        <v>Stonefalls</v>
      </c>
    </row>
    <row r="35" spans="1:14" x14ac:dyDescent="0.25">
      <c r="A35" s="79">
        <v>42</v>
      </c>
      <c r="B35">
        <v>5</v>
      </c>
      <c r="C35">
        <v>30</v>
      </c>
      <c r="D35" t="s">
        <v>2864</v>
      </c>
      <c r="E35">
        <v>17</v>
      </c>
      <c r="F35">
        <v>104</v>
      </c>
      <c r="G35" t="s">
        <v>2865</v>
      </c>
      <c r="H35">
        <v>1</v>
      </c>
      <c r="J35" s="30" t="str">
        <f>IF(A35&lt;&gt;"",IF(F35&lt;&gt;"",IF(OR(ISNA(A35),ISNA(F35)),"","["&amp;A35&amp;"]="&amp;F35&amp;","),""),"")</f>
        <v>[42]=104,</v>
      </c>
      <c r="K35" s="3">
        <f>A35</f>
        <v>42</v>
      </c>
      <c r="L35" s="3">
        <f>F35</f>
        <v>104</v>
      </c>
      <c r="M35" s="8" t="str">
        <f>VLOOKUP(A35,'ESO wayshrine names'!$A$3:$B$9992,2,)</f>
        <v>Morwha's Bounty Wayshrine</v>
      </c>
      <c r="N35" s="3" t="str">
        <f>VLOOKUP(F35,'ESO zone constants'!$A$3:$D$9999,4,FALSE)</f>
        <v>Alik'r Desert</v>
      </c>
    </row>
    <row r="36" spans="1:14" x14ac:dyDescent="0.25">
      <c r="A36" s="79">
        <v>43</v>
      </c>
      <c r="B36">
        <v>5</v>
      </c>
      <c r="C36">
        <v>30</v>
      </c>
      <c r="D36" t="s">
        <v>2864</v>
      </c>
      <c r="E36">
        <v>17</v>
      </c>
      <c r="F36">
        <v>104</v>
      </c>
      <c r="G36" t="s">
        <v>2865</v>
      </c>
      <c r="H36">
        <v>1</v>
      </c>
      <c r="J36" s="30" t="str">
        <f>IF(A36&lt;&gt;"",IF(F36&lt;&gt;"",IF(OR(ISNA(A36),ISNA(F36)),"","["&amp;A36&amp;"]="&amp;F36&amp;","),""),"")</f>
        <v>[43]=104,</v>
      </c>
      <c r="K36" s="3">
        <f>A36</f>
        <v>43</v>
      </c>
      <c r="L36" s="3">
        <f>F36</f>
        <v>104</v>
      </c>
      <c r="M36" s="8" t="str">
        <f>VLOOKUP(A36,'ESO wayshrine names'!$A$3:$B$9992,2,)</f>
        <v>Sentinel Wayshrine</v>
      </c>
      <c r="N36" s="3" t="str">
        <f>VLOOKUP(F36,'ESO zone constants'!$A$3:$D$9999,4,FALSE)</f>
        <v>Alik'r Desert</v>
      </c>
    </row>
    <row r="37" spans="1:14" x14ac:dyDescent="0.25">
      <c r="A37" s="79">
        <v>44</v>
      </c>
      <c r="B37">
        <v>5</v>
      </c>
      <c r="C37">
        <v>30</v>
      </c>
      <c r="D37" t="s">
        <v>2864</v>
      </c>
      <c r="E37">
        <v>17</v>
      </c>
      <c r="F37">
        <v>104</v>
      </c>
      <c r="G37" t="s">
        <v>2865</v>
      </c>
      <c r="H37">
        <v>1</v>
      </c>
      <c r="J37" s="30" t="str">
        <f>IF(A37&lt;&gt;"",IF(F37&lt;&gt;"",IF(OR(ISNA(A37),ISNA(F37)),"","["&amp;A37&amp;"]="&amp;F37&amp;","),""),"")</f>
        <v>[44]=104,</v>
      </c>
      <c r="K37" s="3">
        <f>A37</f>
        <v>44</v>
      </c>
      <c r="L37" s="3">
        <f>F37</f>
        <v>104</v>
      </c>
      <c r="M37" s="8" t="str">
        <f>VLOOKUP(A37,'ESO wayshrine names'!$A$3:$B$9992,2,)</f>
        <v>Bergama Wayshrine</v>
      </c>
      <c r="N37" s="3" t="str">
        <f>VLOOKUP(F37,'ESO zone constants'!$A$3:$D$9999,4,FALSE)</f>
        <v>Alik'r Desert</v>
      </c>
    </row>
    <row r="38" spans="1:14" x14ac:dyDescent="0.25">
      <c r="A38" s="79">
        <v>45</v>
      </c>
      <c r="B38">
        <v>5</v>
      </c>
      <c r="C38">
        <v>30</v>
      </c>
      <c r="D38" t="s">
        <v>2864</v>
      </c>
      <c r="E38">
        <v>17</v>
      </c>
      <c r="F38">
        <v>104</v>
      </c>
      <c r="G38" t="s">
        <v>2865</v>
      </c>
      <c r="H38">
        <v>1</v>
      </c>
      <c r="J38" s="30" t="str">
        <f>IF(A38&lt;&gt;"",IF(F38&lt;&gt;"",IF(OR(ISNA(A38),ISNA(F38)),"","["&amp;A38&amp;"]="&amp;F38&amp;","),""),"")</f>
        <v>[45]=104,</v>
      </c>
      <c r="K38" s="3">
        <f>A38</f>
        <v>45</v>
      </c>
      <c r="L38" s="3">
        <f>F38</f>
        <v>104</v>
      </c>
      <c r="M38" s="8" t="str">
        <f>VLOOKUP(A38,'ESO wayshrine names'!$A$3:$B$9992,2,)</f>
        <v>Leki's Blade Wayshrine</v>
      </c>
      <c r="N38" s="3" t="str">
        <f>VLOOKUP(F38,'ESO zone constants'!$A$3:$D$9999,4,FALSE)</f>
        <v>Alik'r Desert</v>
      </c>
    </row>
    <row r="39" spans="1:14" x14ac:dyDescent="0.25">
      <c r="A39" s="79">
        <v>46</v>
      </c>
      <c r="B39">
        <v>5</v>
      </c>
      <c r="C39">
        <v>30</v>
      </c>
      <c r="D39" t="s">
        <v>2864</v>
      </c>
      <c r="E39">
        <v>17</v>
      </c>
      <c r="F39">
        <v>104</v>
      </c>
      <c r="G39" t="s">
        <v>2865</v>
      </c>
      <c r="H39">
        <v>1</v>
      </c>
      <c r="J39" s="30" t="str">
        <f>IF(A39&lt;&gt;"",IF(F39&lt;&gt;"",IF(OR(ISNA(A39),ISNA(F39)),"","["&amp;A39&amp;"]="&amp;F39&amp;","),""),"")</f>
        <v>[46]=104,</v>
      </c>
      <c r="K39" s="3">
        <f>A39</f>
        <v>46</v>
      </c>
      <c r="L39" s="3">
        <f>F39</f>
        <v>104</v>
      </c>
      <c r="M39" s="8" t="str">
        <f>VLOOKUP(A39,'ESO wayshrine names'!$A$3:$B$9992,2,)</f>
        <v>Satakalaam Wayshrine</v>
      </c>
      <c r="N39" s="3" t="str">
        <f>VLOOKUP(F39,'ESO zone constants'!$A$3:$D$9999,4,FALSE)</f>
        <v>Alik'r Desert</v>
      </c>
    </row>
    <row r="40" spans="1:14" x14ac:dyDescent="0.25">
      <c r="A40" s="79">
        <v>47</v>
      </c>
      <c r="B40">
        <v>9</v>
      </c>
      <c r="C40">
        <v>26</v>
      </c>
      <c r="D40" t="s">
        <v>2329</v>
      </c>
      <c r="E40">
        <v>19</v>
      </c>
      <c r="F40">
        <v>117</v>
      </c>
      <c r="G40" t="s">
        <v>2329</v>
      </c>
      <c r="H40">
        <v>1</v>
      </c>
      <c r="J40" s="30" t="str">
        <f>IF(A40&lt;&gt;"",IF(F40&lt;&gt;"",IF(OR(ISNA(A40),ISNA(F40)),"","["&amp;A40&amp;"]="&amp;F40&amp;","),""),"")</f>
        <v>[47]=117,</v>
      </c>
      <c r="K40" s="3">
        <f>A40</f>
        <v>47</v>
      </c>
      <c r="L40" s="3">
        <f>F40</f>
        <v>117</v>
      </c>
      <c r="M40" s="8" t="str">
        <f>VLOOKUP(A40,'ESO wayshrine names'!$A$3:$B$9992,2,)</f>
        <v>Stillrise Wayshrine</v>
      </c>
      <c r="N40" s="3" t="str">
        <f>VLOOKUP(F40,'ESO zone constants'!$A$3:$D$9999,4,FALSE)</f>
        <v>Shadowfen</v>
      </c>
    </row>
    <row r="41" spans="1:14" x14ac:dyDescent="0.25">
      <c r="A41" s="79">
        <v>48</v>
      </c>
      <c r="B41">
        <v>9</v>
      </c>
      <c r="C41">
        <v>26</v>
      </c>
      <c r="D41" t="s">
        <v>2329</v>
      </c>
      <c r="E41">
        <v>19</v>
      </c>
      <c r="F41">
        <v>117</v>
      </c>
      <c r="G41" t="s">
        <v>2329</v>
      </c>
      <c r="H41">
        <v>1</v>
      </c>
      <c r="J41" s="30" t="str">
        <f>IF(A41&lt;&gt;"",IF(F41&lt;&gt;"",IF(OR(ISNA(A41),ISNA(F41)),"","["&amp;A41&amp;"]="&amp;F41&amp;","),""),"")</f>
        <v>[48]=117,</v>
      </c>
      <c r="K41" s="3">
        <f>A41</f>
        <v>48</v>
      </c>
      <c r="L41" s="3">
        <f>F41</f>
        <v>117</v>
      </c>
      <c r="M41" s="8" t="str">
        <f>VLOOKUP(A41,'ESO wayshrine names'!$A$3:$B$9992,2,)</f>
        <v>Stormhold Wayshrine</v>
      </c>
      <c r="N41" s="3" t="str">
        <f>VLOOKUP(F41,'ESO zone constants'!$A$3:$D$9999,4,FALSE)</f>
        <v>Shadowfen</v>
      </c>
    </row>
    <row r="42" spans="1:14" x14ac:dyDescent="0.25">
      <c r="A42" s="79">
        <v>49</v>
      </c>
      <c r="B42">
        <v>9</v>
      </c>
      <c r="C42">
        <v>26</v>
      </c>
      <c r="D42" t="s">
        <v>2329</v>
      </c>
      <c r="E42">
        <v>19</v>
      </c>
      <c r="F42">
        <v>117</v>
      </c>
      <c r="G42" t="s">
        <v>2329</v>
      </c>
      <c r="H42">
        <v>1</v>
      </c>
      <c r="J42" s="30" t="str">
        <f>IF(A42&lt;&gt;"",IF(F42&lt;&gt;"",IF(OR(ISNA(A42),ISNA(F42)),"","["&amp;A42&amp;"]="&amp;F42&amp;","),""),"")</f>
        <v>[49]=117,</v>
      </c>
      <c r="K42" s="3">
        <f>A42</f>
        <v>49</v>
      </c>
      <c r="L42" s="3">
        <f>F42</f>
        <v>117</v>
      </c>
      <c r="M42" s="8" t="str">
        <f>VLOOKUP(A42,'ESO wayshrine names'!$A$3:$B$9992,2,)</f>
        <v>Hatching Pools Wayshrine</v>
      </c>
      <c r="N42" s="3" t="str">
        <f>VLOOKUP(F42,'ESO zone constants'!$A$3:$D$9999,4,FALSE)</f>
        <v>Shadowfen</v>
      </c>
    </row>
    <row r="43" spans="1:14" x14ac:dyDescent="0.25">
      <c r="A43" s="79">
        <v>50</v>
      </c>
      <c r="B43">
        <v>9</v>
      </c>
      <c r="C43">
        <v>26</v>
      </c>
      <c r="D43" t="s">
        <v>2329</v>
      </c>
      <c r="E43">
        <v>19</v>
      </c>
      <c r="F43">
        <v>117</v>
      </c>
      <c r="G43" t="s">
        <v>2329</v>
      </c>
      <c r="H43">
        <v>1</v>
      </c>
      <c r="J43" s="30" t="str">
        <f>IF(A43&lt;&gt;"",IF(F43&lt;&gt;"",IF(OR(ISNA(A43),ISNA(F43)),"","["&amp;A43&amp;"]="&amp;F43&amp;","),""),"")</f>
        <v>[50]=117,</v>
      </c>
      <c r="K43" s="3">
        <f>A43</f>
        <v>50</v>
      </c>
      <c r="L43" s="3">
        <f>F43</f>
        <v>117</v>
      </c>
      <c r="M43" s="8" t="str">
        <f>VLOOKUP(A43,'ESO wayshrine names'!$A$3:$B$9992,2,)</f>
        <v>Alten Corimont Wayshrine</v>
      </c>
      <c r="N43" s="3" t="str">
        <f>VLOOKUP(F43,'ESO zone constants'!$A$3:$D$9999,4,FALSE)</f>
        <v>Shadowfen</v>
      </c>
    </row>
    <row r="44" spans="1:14" x14ac:dyDescent="0.25">
      <c r="A44" s="79">
        <v>51</v>
      </c>
      <c r="B44">
        <v>9</v>
      </c>
      <c r="C44">
        <v>26</v>
      </c>
      <c r="D44" t="s">
        <v>2329</v>
      </c>
      <c r="E44">
        <v>19</v>
      </c>
      <c r="F44">
        <v>117</v>
      </c>
      <c r="G44" t="s">
        <v>2329</v>
      </c>
      <c r="H44">
        <v>1</v>
      </c>
      <c r="J44" s="30" t="str">
        <f>IF(A44&lt;&gt;"",IF(F44&lt;&gt;"",IF(OR(ISNA(A44),ISNA(F44)),"","["&amp;A44&amp;"]="&amp;F44&amp;","),""),"")</f>
        <v>[51]=117,</v>
      </c>
      <c r="K44" s="3">
        <f>A44</f>
        <v>51</v>
      </c>
      <c r="L44" s="3">
        <f>F44</f>
        <v>117</v>
      </c>
      <c r="M44" s="8" t="str">
        <f>VLOOKUP(A44,'ESO wayshrine names'!$A$3:$B$9992,2,)</f>
        <v>Percolating Mire Wayshrine</v>
      </c>
      <c r="N44" s="3" t="str">
        <f>VLOOKUP(F44,'ESO zone constants'!$A$3:$D$9999,4,FALSE)</f>
        <v>Shadowfen</v>
      </c>
    </row>
    <row r="45" spans="1:14" x14ac:dyDescent="0.25">
      <c r="A45" s="79">
        <v>52</v>
      </c>
      <c r="B45">
        <v>9</v>
      </c>
      <c r="C45">
        <v>26</v>
      </c>
      <c r="D45" t="s">
        <v>2329</v>
      </c>
      <c r="E45">
        <v>19</v>
      </c>
      <c r="F45">
        <v>117</v>
      </c>
      <c r="G45" t="s">
        <v>2329</v>
      </c>
      <c r="H45">
        <v>1</v>
      </c>
      <c r="J45" s="30" t="str">
        <f>IF(A45&lt;&gt;"",IF(F45&lt;&gt;"",IF(OR(ISNA(A45),ISNA(F45)),"","["&amp;A45&amp;"]="&amp;F45&amp;","),""),"")</f>
        <v>[52]=117,</v>
      </c>
      <c r="K45" s="3">
        <f>A45</f>
        <v>52</v>
      </c>
      <c r="L45" s="3">
        <f>F45</f>
        <v>117</v>
      </c>
      <c r="M45" s="8" t="str">
        <f>VLOOKUP(A45,'ESO wayshrine names'!$A$3:$B$9992,2,)</f>
        <v>Hissmir Wayshrine</v>
      </c>
      <c r="N45" s="3" t="str">
        <f>VLOOKUP(F45,'ESO zone constants'!$A$3:$D$9999,4,FALSE)</f>
        <v>Shadowfen</v>
      </c>
    </row>
    <row r="46" spans="1:14" x14ac:dyDescent="0.25">
      <c r="A46" s="79">
        <v>53</v>
      </c>
      <c r="B46">
        <v>9</v>
      </c>
      <c r="C46">
        <v>26</v>
      </c>
      <c r="D46" t="s">
        <v>2329</v>
      </c>
      <c r="E46">
        <v>19</v>
      </c>
      <c r="F46">
        <v>117</v>
      </c>
      <c r="G46" t="s">
        <v>2329</v>
      </c>
      <c r="H46">
        <v>1</v>
      </c>
      <c r="J46" s="30" t="str">
        <f>IF(A46&lt;&gt;"",IF(F46&lt;&gt;"",IF(OR(ISNA(A46),ISNA(F46)),"","["&amp;A46&amp;"]="&amp;F46&amp;","),""),"")</f>
        <v>[53]=117,</v>
      </c>
      <c r="K46" s="3">
        <f>A46</f>
        <v>53</v>
      </c>
      <c r="L46" s="3">
        <f>F46</f>
        <v>117</v>
      </c>
      <c r="M46" s="8" t="str">
        <f>VLOOKUP(A46,'ESO wayshrine names'!$A$3:$B$9992,2,)</f>
        <v>Loriasel Wayshrine</v>
      </c>
      <c r="N46" s="3" t="str">
        <f>VLOOKUP(F46,'ESO zone constants'!$A$3:$D$9999,4,FALSE)</f>
        <v>Shadowfen</v>
      </c>
    </row>
    <row r="47" spans="1:14" x14ac:dyDescent="0.25">
      <c r="A47" s="79">
        <v>55</v>
      </c>
      <c r="B47">
        <v>3</v>
      </c>
      <c r="C47">
        <v>10</v>
      </c>
      <c r="D47" t="s">
        <v>2325</v>
      </c>
      <c r="E47">
        <v>5</v>
      </c>
      <c r="F47">
        <v>20</v>
      </c>
      <c r="G47" t="s">
        <v>2325</v>
      </c>
      <c r="H47">
        <v>1</v>
      </c>
      <c r="J47" s="30" t="str">
        <f>IF(A47&lt;&gt;"",IF(F47&lt;&gt;"",IF(OR(ISNA(A47),ISNA(F47)),"","["&amp;A47&amp;"]="&amp;F47&amp;","),""),"")</f>
        <v>[55]=20,</v>
      </c>
      <c r="K47" s="3">
        <f>A47</f>
        <v>55</v>
      </c>
      <c r="L47" s="3">
        <f>F47</f>
        <v>20</v>
      </c>
      <c r="M47" s="8" t="str">
        <f>VLOOKUP(A47,'ESO wayshrine names'!$A$3:$B$9992,2,)</f>
        <v>Shornhelm Wayshrine</v>
      </c>
      <c r="N47" s="3" t="str">
        <f>VLOOKUP(F47,'ESO zone constants'!$A$3:$D$9999,4,FALSE)</f>
        <v>Rivenspire</v>
      </c>
    </row>
    <row r="48" spans="1:14" x14ac:dyDescent="0.25">
      <c r="A48" s="79">
        <v>57</v>
      </c>
      <c r="B48">
        <v>5</v>
      </c>
      <c r="C48">
        <v>30</v>
      </c>
      <c r="D48" t="s">
        <v>2864</v>
      </c>
      <c r="E48">
        <v>17</v>
      </c>
      <c r="F48">
        <v>104</v>
      </c>
      <c r="G48" t="s">
        <v>2865</v>
      </c>
      <c r="H48">
        <v>1</v>
      </c>
      <c r="J48" s="30" t="str">
        <f>IF(A48&lt;&gt;"",IF(F48&lt;&gt;"",IF(OR(ISNA(A48),ISNA(F48)),"","["&amp;A48&amp;"]="&amp;F48&amp;","),""),"")</f>
        <v>[57]=104,</v>
      </c>
      <c r="K48" s="3">
        <f>A48</f>
        <v>57</v>
      </c>
      <c r="L48" s="3">
        <f>F48</f>
        <v>104</v>
      </c>
      <c r="M48" s="8" t="str">
        <f>VLOOKUP(A48,'ESO wayshrine names'!$A$3:$B$9992,2,)</f>
        <v>Divad's Chagrin Mine Wayshrine</v>
      </c>
      <c r="N48" s="3" t="str">
        <f>VLOOKUP(F48,'ESO zone constants'!$A$3:$D$9999,4,FALSE)</f>
        <v>Alik'r Desert</v>
      </c>
    </row>
    <row r="49" spans="1:14" x14ac:dyDescent="0.25">
      <c r="A49" s="79">
        <v>58</v>
      </c>
      <c r="B49">
        <v>5</v>
      </c>
      <c r="C49">
        <v>30</v>
      </c>
      <c r="D49" t="s">
        <v>2864</v>
      </c>
      <c r="E49">
        <v>17</v>
      </c>
      <c r="F49">
        <v>104</v>
      </c>
      <c r="G49" t="s">
        <v>2865</v>
      </c>
      <c r="H49">
        <v>1</v>
      </c>
      <c r="J49" s="30" t="str">
        <f>IF(A49&lt;&gt;"",IF(F49&lt;&gt;"",IF(OR(ISNA(A49),ISNA(F49)),"","["&amp;A49&amp;"]="&amp;F49&amp;","),""),"")</f>
        <v>[58]=104,</v>
      </c>
      <c r="K49" s="3">
        <f>A49</f>
        <v>58</v>
      </c>
      <c r="L49" s="3">
        <f>F49</f>
        <v>104</v>
      </c>
      <c r="M49" s="8" t="str">
        <f>VLOOKUP(A49,'ESO wayshrine names'!$A$3:$B$9992,2,)</f>
        <v>Kulati Mines Wayshrine</v>
      </c>
      <c r="N49" s="3" t="str">
        <f>VLOOKUP(F49,'ESO zone constants'!$A$3:$D$9999,4,FALSE)</f>
        <v>Alik'r Desert</v>
      </c>
    </row>
    <row r="50" spans="1:14" x14ac:dyDescent="0.25">
      <c r="A50" s="79">
        <v>59</v>
      </c>
      <c r="B50">
        <v>5</v>
      </c>
      <c r="C50">
        <v>30</v>
      </c>
      <c r="D50" t="s">
        <v>2864</v>
      </c>
      <c r="E50">
        <v>17</v>
      </c>
      <c r="F50">
        <v>104</v>
      </c>
      <c r="G50" t="s">
        <v>2865</v>
      </c>
      <c r="H50">
        <v>1</v>
      </c>
      <c r="J50" s="30" t="str">
        <f>IF(A50&lt;&gt;"",IF(F50&lt;&gt;"",IF(OR(ISNA(A50),ISNA(F50)),"","["&amp;A50&amp;"]="&amp;F50&amp;","),""),"")</f>
        <v>[59]=104,</v>
      </c>
      <c r="K50" s="3">
        <f>A50</f>
        <v>59</v>
      </c>
      <c r="L50" s="3">
        <f>F50</f>
        <v>104</v>
      </c>
      <c r="M50" s="8" t="str">
        <f>VLOOKUP(A50,'ESO wayshrine names'!$A$3:$B$9992,2,)</f>
        <v>Aswala Stables Wayshrine</v>
      </c>
      <c r="N50" s="3" t="str">
        <f>VLOOKUP(F50,'ESO zone constants'!$A$3:$D$9999,4,FALSE)</f>
        <v>Alik'r Desert</v>
      </c>
    </row>
    <row r="51" spans="1:14" x14ac:dyDescent="0.25">
      <c r="A51" s="79">
        <v>60</v>
      </c>
      <c r="B51">
        <v>5</v>
      </c>
      <c r="C51">
        <v>30</v>
      </c>
      <c r="D51" t="s">
        <v>2864</v>
      </c>
      <c r="E51">
        <v>17</v>
      </c>
      <c r="F51">
        <v>104</v>
      </c>
      <c r="G51" t="s">
        <v>2865</v>
      </c>
      <c r="H51">
        <v>1</v>
      </c>
      <c r="J51" s="30" t="str">
        <f>IF(A51&lt;&gt;"",IF(F51&lt;&gt;"",IF(OR(ISNA(A51),ISNA(F51)),"","["&amp;A51&amp;"]="&amp;F51&amp;","),""),"")</f>
        <v>[60]=104,</v>
      </c>
      <c r="K51" s="3">
        <f>A51</f>
        <v>60</v>
      </c>
      <c r="L51" s="3">
        <f>F51</f>
        <v>104</v>
      </c>
      <c r="M51" s="8" t="str">
        <f>VLOOKUP(A51,'ESO wayshrine names'!$A$3:$B$9992,2,)</f>
        <v>Shrikes' Aerie Wayshrine</v>
      </c>
      <c r="N51" s="3" t="str">
        <f>VLOOKUP(F51,'ESO zone constants'!$A$3:$D$9999,4,FALSE)</f>
        <v>Alik'r Desert</v>
      </c>
    </row>
    <row r="52" spans="1:14" x14ac:dyDescent="0.25">
      <c r="A52" s="79">
        <v>61</v>
      </c>
      <c r="B52">
        <v>5</v>
      </c>
      <c r="C52">
        <v>30</v>
      </c>
      <c r="D52" t="s">
        <v>2864</v>
      </c>
      <c r="E52">
        <v>17</v>
      </c>
      <c r="F52">
        <v>104</v>
      </c>
      <c r="G52" t="s">
        <v>2865</v>
      </c>
      <c r="H52">
        <v>1</v>
      </c>
      <c r="J52" s="30" t="str">
        <f>IF(A52&lt;&gt;"",IF(F52&lt;&gt;"",IF(OR(ISNA(A52),ISNA(F52)),"","["&amp;A52&amp;"]="&amp;F52&amp;","),""),"")</f>
        <v>[61]=104,</v>
      </c>
      <c r="K52" s="3">
        <f>A52</f>
        <v>61</v>
      </c>
      <c r="L52" s="3">
        <f>F52</f>
        <v>104</v>
      </c>
      <c r="M52" s="8" t="str">
        <f>VLOOKUP(A52,'ESO wayshrine names'!$A$3:$B$9992,2,)</f>
        <v>HoonDing's Watch Wayshrine</v>
      </c>
      <c r="N52" s="3" t="str">
        <f>VLOOKUP(F52,'ESO zone constants'!$A$3:$D$9999,4,FALSE)</f>
        <v>Alik'r Desert</v>
      </c>
    </row>
    <row r="53" spans="1:14" x14ac:dyDescent="0.25">
      <c r="A53" s="79">
        <v>62</v>
      </c>
      <c r="B53">
        <v>2</v>
      </c>
      <c r="C53">
        <v>1</v>
      </c>
      <c r="D53" t="s">
        <v>103</v>
      </c>
      <c r="E53">
        <v>2</v>
      </c>
      <c r="F53">
        <v>3</v>
      </c>
      <c r="G53" t="s">
        <v>103</v>
      </c>
      <c r="H53">
        <v>1</v>
      </c>
      <c r="J53" s="30" t="str">
        <f>IF(A53&lt;&gt;"",IF(F53&lt;&gt;"",IF(OR(ISNA(A53),ISNA(F53)),"","["&amp;A53&amp;"]="&amp;F53&amp;","),""),"")</f>
        <v>[62]=3,</v>
      </c>
      <c r="K53" s="3">
        <f>A53</f>
        <v>62</v>
      </c>
      <c r="L53" s="3">
        <f>F53</f>
        <v>3</v>
      </c>
      <c r="M53" s="8" t="str">
        <f>VLOOKUP(A53,'ESO wayshrine names'!$A$3:$B$9992,2,)</f>
        <v>Daggerfall Wayshrine</v>
      </c>
      <c r="N53" s="3" t="str">
        <f>VLOOKUP(F53,'ESO zone constants'!$A$3:$D$9999,4,FALSE)</f>
        <v>Glenumbra</v>
      </c>
    </row>
    <row r="54" spans="1:14" x14ac:dyDescent="0.25">
      <c r="A54" s="79">
        <v>63</v>
      </c>
      <c r="B54">
        <v>6</v>
      </c>
      <c r="C54">
        <v>20</v>
      </c>
      <c r="D54" t="s">
        <v>109</v>
      </c>
      <c r="E54">
        <v>14</v>
      </c>
      <c r="F54">
        <v>92</v>
      </c>
      <c r="G54" t="s">
        <v>109</v>
      </c>
      <c r="H54">
        <v>1</v>
      </c>
      <c r="J54" s="30" t="str">
        <f>IF(A54&lt;&gt;"",IF(F54&lt;&gt;"",IF(OR(ISNA(A54),ISNA(F54)),"","["&amp;A54&amp;"]="&amp;F54&amp;","),""),"")</f>
        <v>[63]=92,</v>
      </c>
      <c r="K54" s="3">
        <f>A54</f>
        <v>63</v>
      </c>
      <c r="L54" s="3">
        <f>F54</f>
        <v>92</v>
      </c>
      <c r="M54" s="8" t="str">
        <f>VLOOKUP(A54,'ESO wayshrine names'!$A$3:$B$9992,2,)</f>
        <v>Sunken Road Wayshrine</v>
      </c>
      <c r="N54" s="3" t="str">
        <f>VLOOKUP(F54,'ESO zone constants'!$A$3:$D$9999,4,FALSE)</f>
        <v>Bangkorai</v>
      </c>
    </row>
    <row r="55" spans="1:14" x14ac:dyDescent="0.25">
      <c r="A55" s="79">
        <v>64</v>
      </c>
      <c r="B55">
        <v>2</v>
      </c>
      <c r="C55">
        <v>1</v>
      </c>
      <c r="D55" t="s">
        <v>103</v>
      </c>
      <c r="E55">
        <v>2</v>
      </c>
      <c r="F55">
        <v>3</v>
      </c>
      <c r="G55" t="s">
        <v>103</v>
      </c>
      <c r="H55">
        <v>1</v>
      </c>
      <c r="J55" s="30" t="str">
        <f>IF(A55&lt;&gt;"",IF(F55&lt;&gt;"",IF(OR(ISNA(A55),ISNA(F55)),"","["&amp;A55&amp;"]="&amp;F55&amp;","),""),"")</f>
        <v>[64]=3,</v>
      </c>
      <c r="K55" s="3">
        <f>A55</f>
        <v>64</v>
      </c>
      <c r="L55" s="3">
        <f>F55</f>
        <v>3</v>
      </c>
      <c r="M55" s="8" t="str">
        <f>VLOOKUP(A55,'ESO wayshrine names'!$A$3:$B$9992,2,)</f>
        <v>Burial Tombs Wayshrine</v>
      </c>
      <c r="N55" s="3" t="str">
        <f>VLOOKUP(F55,'ESO zone constants'!$A$3:$D$9999,4,FALSE)</f>
        <v>Glenumbra</v>
      </c>
    </row>
    <row r="56" spans="1:14" x14ac:dyDescent="0.25">
      <c r="A56" s="79">
        <v>65</v>
      </c>
      <c r="B56">
        <v>11</v>
      </c>
      <c r="C56">
        <v>7</v>
      </c>
      <c r="D56" t="s">
        <v>2330</v>
      </c>
      <c r="E56">
        <v>9</v>
      </c>
      <c r="F56">
        <v>41</v>
      </c>
      <c r="G56" t="s">
        <v>2330</v>
      </c>
      <c r="H56">
        <v>1</v>
      </c>
      <c r="J56" s="30" t="str">
        <f>IF(A56&lt;&gt;"",IF(F56&lt;&gt;"",IF(OR(ISNA(A56),ISNA(F56)),"","["&amp;A56&amp;"]="&amp;F56&amp;","),""),"")</f>
        <v>[65]=41,</v>
      </c>
      <c r="K56" s="3">
        <f>A56</f>
        <v>65</v>
      </c>
      <c r="L56" s="3">
        <f>F56</f>
        <v>41</v>
      </c>
      <c r="M56" s="8" t="str">
        <f>VLOOKUP(A56,'ESO wayshrine names'!$A$3:$B$9992,2,)</f>
        <v>Davon's Watch Wayshrine</v>
      </c>
      <c r="N56" s="3" t="str">
        <f>VLOOKUP(F56,'ESO zone constants'!$A$3:$D$9999,4,FALSE)</f>
        <v>Stonefalls</v>
      </c>
    </row>
    <row r="57" spans="1:14" x14ac:dyDescent="0.25">
      <c r="A57" s="79">
        <v>66</v>
      </c>
      <c r="B57">
        <v>11</v>
      </c>
      <c r="C57">
        <v>7</v>
      </c>
      <c r="D57" t="s">
        <v>2330</v>
      </c>
      <c r="E57">
        <v>9</v>
      </c>
      <c r="F57">
        <v>41</v>
      </c>
      <c r="G57" t="s">
        <v>2330</v>
      </c>
      <c r="H57">
        <v>1</v>
      </c>
      <c r="J57" s="30" t="str">
        <f>IF(A57&lt;&gt;"",IF(F57&lt;&gt;"",IF(OR(ISNA(A57),ISNA(F57)),"","["&amp;A57&amp;"]="&amp;F57&amp;","),""),"")</f>
        <v>[66]=41,</v>
      </c>
      <c r="K57" s="3">
        <f>A57</f>
        <v>66</v>
      </c>
      <c r="L57" s="3">
        <f>F57</f>
        <v>41</v>
      </c>
      <c r="M57" s="8" t="str">
        <f>VLOOKUP(A57,'ESO wayshrine names'!$A$3:$B$9992,2,)</f>
        <v>Othrenis Wayshrine</v>
      </c>
      <c r="N57" s="3" t="str">
        <f>VLOOKUP(F57,'ESO zone constants'!$A$3:$D$9999,4,FALSE)</f>
        <v>Stonefalls</v>
      </c>
    </row>
    <row r="58" spans="1:14" x14ac:dyDescent="0.25">
      <c r="A58" s="79">
        <v>67</v>
      </c>
      <c r="B58">
        <v>11</v>
      </c>
      <c r="C58">
        <v>7</v>
      </c>
      <c r="D58" t="s">
        <v>2330</v>
      </c>
      <c r="E58">
        <v>9</v>
      </c>
      <c r="F58">
        <v>41</v>
      </c>
      <c r="G58" t="s">
        <v>2330</v>
      </c>
      <c r="H58">
        <v>1</v>
      </c>
      <c r="J58" s="30" t="str">
        <f>IF(A58&lt;&gt;"",IF(F58&lt;&gt;"",IF(OR(ISNA(A58),ISNA(F58)),"","["&amp;A58&amp;"]="&amp;F58&amp;","),""),"")</f>
        <v>[67]=41,</v>
      </c>
      <c r="K58" s="3">
        <f>A58</f>
        <v>67</v>
      </c>
      <c r="L58" s="3">
        <f>F58</f>
        <v>41</v>
      </c>
      <c r="M58" s="8" t="str">
        <f>VLOOKUP(A58,'ESO wayshrine names'!$A$3:$B$9992,2,)</f>
        <v>Ebonheart Wayshrine</v>
      </c>
      <c r="N58" s="3" t="str">
        <f>VLOOKUP(F58,'ESO zone constants'!$A$3:$D$9999,4,FALSE)</f>
        <v>Stonefalls</v>
      </c>
    </row>
    <row r="59" spans="1:14" x14ac:dyDescent="0.25">
      <c r="A59" s="79">
        <v>68</v>
      </c>
      <c r="B59">
        <v>11</v>
      </c>
      <c r="C59">
        <v>7</v>
      </c>
      <c r="D59" t="s">
        <v>2330</v>
      </c>
      <c r="E59">
        <v>9</v>
      </c>
      <c r="F59">
        <v>41</v>
      </c>
      <c r="G59" t="s">
        <v>2330</v>
      </c>
      <c r="H59">
        <v>1</v>
      </c>
      <c r="J59" s="30" t="str">
        <f>IF(A59&lt;&gt;"",IF(F59&lt;&gt;"",IF(OR(ISNA(A59),ISNA(F59)),"","["&amp;A59&amp;"]="&amp;F59&amp;","),""),"")</f>
        <v>[68]=41,</v>
      </c>
      <c r="K59" s="3">
        <f>A59</f>
        <v>68</v>
      </c>
      <c r="L59" s="3">
        <f>F59</f>
        <v>41</v>
      </c>
      <c r="M59" s="8" t="str">
        <f>VLOOKUP(A59,'ESO wayshrine names'!$A$3:$B$9992,2,)</f>
        <v>Vivec's Antlers Wayshrine</v>
      </c>
      <c r="N59" s="3" t="str">
        <f>VLOOKUP(F59,'ESO zone constants'!$A$3:$D$9999,4,FALSE)</f>
        <v>Stonefalls</v>
      </c>
    </row>
    <row r="60" spans="1:14" x14ac:dyDescent="0.25">
      <c r="A60" s="79">
        <v>69</v>
      </c>
      <c r="B60">
        <v>11</v>
      </c>
      <c r="C60">
        <v>7</v>
      </c>
      <c r="D60" t="s">
        <v>2330</v>
      </c>
      <c r="E60">
        <v>9</v>
      </c>
      <c r="F60">
        <v>41</v>
      </c>
      <c r="G60" t="s">
        <v>2330</v>
      </c>
      <c r="H60">
        <v>1</v>
      </c>
      <c r="J60" s="30" t="str">
        <f>IF(A60&lt;&gt;"",IF(F60&lt;&gt;"",IF(OR(ISNA(A60),ISNA(F60)),"","["&amp;A60&amp;"]="&amp;F60&amp;","),""),"")</f>
        <v>[69]=41,</v>
      </c>
      <c r="K60" s="3">
        <f>A60</f>
        <v>69</v>
      </c>
      <c r="L60" s="3">
        <f>F60</f>
        <v>41</v>
      </c>
      <c r="M60" s="8" t="str">
        <f>VLOOKUP(A60,'ESO wayshrine names'!$A$3:$B$9992,2,)</f>
        <v>Sulfur Pools Wayshrine</v>
      </c>
      <c r="N60" s="3" t="str">
        <f>VLOOKUP(F60,'ESO zone constants'!$A$3:$D$9999,4,FALSE)</f>
        <v>Stonefalls</v>
      </c>
    </row>
    <row r="61" spans="1:14" x14ac:dyDescent="0.25">
      <c r="A61" s="79">
        <v>71</v>
      </c>
      <c r="B61">
        <v>11</v>
      </c>
      <c r="C61">
        <v>7</v>
      </c>
      <c r="D61" t="s">
        <v>2330</v>
      </c>
      <c r="E61">
        <v>9</v>
      </c>
      <c r="F61">
        <v>41</v>
      </c>
      <c r="G61" t="s">
        <v>2330</v>
      </c>
      <c r="H61">
        <v>1</v>
      </c>
      <c r="J61" s="30" t="str">
        <f>IF(A61&lt;&gt;"",IF(F61&lt;&gt;"",IF(OR(ISNA(A61),ISNA(F61)),"","["&amp;A61&amp;"]="&amp;F61&amp;","),""),"")</f>
        <v>[71]=41,</v>
      </c>
      <c r="K61" s="3">
        <f>A61</f>
        <v>71</v>
      </c>
      <c r="L61" s="3">
        <f>F61</f>
        <v>41</v>
      </c>
      <c r="M61" s="8" t="str">
        <f>VLOOKUP(A61,'ESO wayshrine names'!$A$3:$B$9992,2,)</f>
        <v>Brothers of Strife Wayshrine</v>
      </c>
      <c r="N61" s="3" t="str">
        <f>VLOOKUP(F61,'ESO zone constants'!$A$3:$D$9999,4,FALSE)</f>
        <v>Stonefalls</v>
      </c>
    </row>
    <row r="62" spans="1:14" x14ac:dyDescent="0.25">
      <c r="A62" s="79">
        <v>72</v>
      </c>
      <c r="B62">
        <v>11</v>
      </c>
      <c r="C62">
        <v>7</v>
      </c>
      <c r="D62" t="s">
        <v>2330</v>
      </c>
      <c r="E62">
        <v>9</v>
      </c>
      <c r="F62">
        <v>41</v>
      </c>
      <c r="G62" t="s">
        <v>2330</v>
      </c>
      <c r="H62">
        <v>1</v>
      </c>
      <c r="J62" s="30" t="str">
        <f>IF(A62&lt;&gt;"",IF(F62&lt;&gt;"",IF(OR(ISNA(A62),ISNA(F62)),"","["&amp;A62&amp;"]="&amp;F62&amp;","),""),"")</f>
        <v>[72]=41,</v>
      </c>
      <c r="K62" s="3">
        <f>A62</f>
        <v>72</v>
      </c>
      <c r="L62" s="3">
        <f>F62</f>
        <v>41</v>
      </c>
      <c r="M62" s="8" t="str">
        <f>VLOOKUP(A62,'ESO wayshrine names'!$A$3:$B$9992,2,)</f>
        <v>Hrogar's Hold Wayshrine</v>
      </c>
      <c r="N62" s="3" t="str">
        <f>VLOOKUP(F62,'ESO zone constants'!$A$3:$D$9999,4,FALSE)</f>
        <v>Stonefalls</v>
      </c>
    </row>
    <row r="63" spans="1:14" x14ac:dyDescent="0.25">
      <c r="A63" s="79">
        <v>73</v>
      </c>
      <c r="B63">
        <v>11</v>
      </c>
      <c r="C63">
        <v>7</v>
      </c>
      <c r="D63" t="s">
        <v>2330</v>
      </c>
      <c r="E63">
        <v>9</v>
      </c>
      <c r="F63">
        <v>41</v>
      </c>
      <c r="G63" t="s">
        <v>2330</v>
      </c>
      <c r="H63">
        <v>1</v>
      </c>
      <c r="J63" s="30" t="str">
        <f>IF(A63&lt;&gt;"",IF(F63&lt;&gt;"",IF(OR(ISNA(A63),ISNA(F63)),"","["&amp;A63&amp;"]="&amp;F63&amp;","),""),"")</f>
        <v>[73]=41,</v>
      </c>
      <c r="K63" s="3">
        <f>A63</f>
        <v>73</v>
      </c>
      <c r="L63" s="3">
        <f>F63</f>
        <v>41</v>
      </c>
      <c r="M63" s="8" t="str">
        <f>VLOOKUP(A63,'ESO wayshrine names'!$A$3:$B$9992,2,)</f>
        <v>Fort Virak Wayshrine</v>
      </c>
      <c r="N63" s="3" t="str">
        <f>VLOOKUP(F63,'ESO zone constants'!$A$3:$D$9999,4,FALSE)</f>
        <v>Stonefalls</v>
      </c>
    </row>
    <row r="64" spans="1:14" x14ac:dyDescent="0.25">
      <c r="A64" s="79">
        <v>74</v>
      </c>
      <c r="B64">
        <v>11</v>
      </c>
      <c r="C64">
        <v>7</v>
      </c>
      <c r="D64" t="s">
        <v>2330</v>
      </c>
      <c r="E64">
        <v>9</v>
      </c>
      <c r="F64">
        <v>41</v>
      </c>
      <c r="G64" t="s">
        <v>2330</v>
      </c>
      <c r="H64">
        <v>1</v>
      </c>
      <c r="J64" s="30" t="str">
        <f>IF(A64&lt;&gt;"",IF(F64&lt;&gt;"",IF(OR(ISNA(A64),ISNA(F64)),"","["&amp;A64&amp;"]="&amp;F64&amp;","),""),"")</f>
        <v>[74]=41,</v>
      </c>
      <c r="K64" s="3">
        <f>A64</f>
        <v>74</v>
      </c>
      <c r="L64" s="3">
        <f>F64</f>
        <v>41</v>
      </c>
      <c r="M64" s="8" t="str">
        <f>VLOOKUP(A64,'ESO wayshrine names'!$A$3:$B$9992,2,)</f>
        <v>Iliath Temple Wayshrine</v>
      </c>
      <c r="N64" s="3" t="str">
        <f>VLOOKUP(F64,'ESO zone constants'!$A$3:$D$9999,4,FALSE)</f>
        <v>Stonefalls</v>
      </c>
    </row>
    <row r="65" spans="1:14" x14ac:dyDescent="0.25">
      <c r="A65" s="79">
        <v>75</v>
      </c>
      <c r="B65">
        <v>11</v>
      </c>
      <c r="C65">
        <v>7</v>
      </c>
      <c r="D65" t="s">
        <v>2330</v>
      </c>
      <c r="E65">
        <v>9</v>
      </c>
      <c r="F65">
        <v>41</v>
      </c>
      <c r="G65" t="s">
        <v>2330</v>
      </c>
      <c r="H65">
        <v>1</v>
      </c>
      <c r="J65" s="30" t="str">
        <f>IF(A65&lt;&gt;"",IF(F65&lt;&gt;"",IF(OR(ISNA(A65),ISNA(F65)),"","["&amp;A65&amp;"]="&amp;F65&amp;","),""),"")</f>
        <v>[75]=41,</v>
      </c>
      <c r="K65" s="3">
        <f>A65</f>
        <v>75</v>
      </c>
      <c r="L65" s="3">
        <f>F65</f>
        <v>41</v>
      </c>
      <c r="M65" s="8" t="str">
        <f>VLOOKUP(A65,'ESO wayshrine names'!$A$3:$B$9992,2,)</f>
        <v>Sathram Plantation Wayshrine</v>
      </c>
      <c r="N65" s="3" t="str">
        <f>VLOOKUP(F65,'ESO zone constants'!$A$3:$D$9999,4,FALSE)</f>
        <v>Stonefalls</v>
      </c>
    </row>
    <row r="66" spans="1:14" x14ac:dyDescent="0.25">
      <c r="A66" s="79">
        <v>76</v>
      </c>
      <c r="B66">
        <v>11</v>
      </c>
      <c r="C66">
        <v>7</v>
      </c>
      <c r="D66" t="s">
        <v>2330</v>
      </c>
      <c r="E66">
        <v>9</v>
      </c>
      <c r="F66">
        <v>41</v>
      </c>
      <c r="G66" t="s">
        <v>2330</v>
      </c>
      <c r="H66">
        <v>1</v>
      </c>
      <c r="J66" s="30" t="str">
        <f>IF(A66&lt;&gt;"",IF(F66&lt;&gt;"",IF(OR(ISNA(A66),ISNA(F66)),"","["&amp;A66&amp;"]="&amp;F66&amp;","),""),"")</f>
        <v>[76]=41,</v>
      </c>
      <c r="K66" s="3">
        <f>A66</f>
        <v>76</v>
      </c>
      <c r="L66" s="3">
        <f>F66</f>
        <v>41</v>
      </c>
      <c r="M66" s="8" t="str">
        <f>VLOOKUP(A66,'ESO wayshrine names'!$A$3:$B$9992,2,)</f>
        <v>Kragenmoor Wayshrine</v>
      </c>
      <c r="N66" s="3" t="str">
        <f>VLOOKUP(F66,'ESO zone constants'!$A$3:$D$9999,4,FALSE)</f>
        <v>Stonefalls</v>
      </c>
    </row>
    <row r="67" spans="1:14" x14ac:dyDescent="0.25">
      <c r="A67" s="79">
        <v>77</v>
      </c>
      <c r="B67">
        <v>11</v>
      </c>
      <c r="C67">
        <v>7</v>
      </c>
      <c r="D67" t="s">
        <v>2330</v>
      </c>
      <c r="E67">
        <v>9</v>
      </c>
      <c r="F67">
        <v>41</v>
      </c>
      <c r="G67" t="s">
        <v>2330</v>
      </c>
      <c r="H67">
        <v>1</v>
      </c>
      <c r="J67" s="30" t="str">
        <f>IF(A67&lt;&gt;"",IF(F67&lt;&gt;"",IF(OR(ISNA(A67),ISNA(F67)),"","["&amp;A67&amp;"]="&amp;F67&amp;","),""),"")</f>
        <v>[77]=41,</v>
      </c>
      <c r="K67" s="3">
        <f>A67</f>
        <v>77</v>
      </c>
      <c r="L67" s="3">
        <f>F67</f>
        <v>41</v>
      </c>
      <c r="M67" s="8" t="str">
        <f>VLOOKUP(A67,'ESO wayshrine names'!$A$3:$B$9992,2,)</f>
        <v>Ashen Road Wayshrine</v>
      </c>
      <c r="N67" s="3" t="str">
        <f>VLOOKUP(F67,'ESO zone constants'!$A$3:$D$9999,4,FALSE)</f>
        <v>Stonefalls</v>
      </c>
    </row>
    <row r="68" spans="1:14" x14ac:dyDescent="0.25">
      <c r="A68" s="79">
        <v>78</v>
      </c>
      <c r="B68">
        <v>9</v>
      </c>
      <c r="C68">
        <v>26</v>
      </c>
      <c r="D68" t="s">
        <v>2329</v>
      </c>
      <c r="E68">
        <v>19</v>
      </c>
      <c r="F68">
        <v>117</v>
      </c>
      <c r="G68" t="s">
        <v>2329</v>
      </c>
      <c r="H68">
        <v>1</v>
      </c>
      <c r="J68" s="30" t="str">
        <f>IF(A68&lt;&gt;"",IF(F68&lt;&gt;"",IF(OR(ISNA(A68),ISNA(F68)),"","["&amp;A68&amp;"]="&amp;F68&amp;","),""),"")</f>
        <v>[78]=117,</v>
      </c>
      <c r="K68" s="3">
        <f>A68</f>
        <v>78</v>
      </c>
      <c r="L68" s="3">
        <f>F68</f>
        <v>117</v>
      </c>
      <c r="M68" s="8" t="str">
        <f>VLOOKUP(A68,'ESO wayshrine names'!$A$3:$B$9992,2,)</f>
        <v>Venomous Fens Wayshrine</v>
      </c>
      <c r="N68" s="3" t="str">
        <f>VLOOKUP(F68,'ESO zone constants'!$A$3:$D$9999,4,FALSE)</f>
        <v>Shadowfen</v>
      </c>
    </row>
    <row r="69" spans="1:14" x14ac:dyDescent="0.25">
      <c r="A69" s="79">
        <v>79</v>
      </c>
      <c r="B69">
        <v>10</v>
      </c>
      <c r="C69">
        <v>13</v>
      </c>
      <c r="D69" t="s">
        <v>107</v>
      </c>
      <c r="E69">
        <v>10</v>
      </c>
      <c r="F69">
        <v>57</v>
      </c>
      <c r="G69" t="s">
        <v>107</v>
      </c>
      <c r="H69">
        <v>1</v>
      </c>
      <c r="J69" s="30" t="str">
        <f>IF(A69&lt;&gt;"",IF(F69&lt;&gt;"",IF(OR(ISNA(A69),ISNA(F69)),"","["&amp;A69&amp;"]="&amp;F69&amp;","),""),"")</f>
        <v>[79]=57,</v>
      </c>
      <c r="K69" s="3">
        <f>A69</f>
        <v>79</v>
      </c>
      <c r="L69" s="3">
        <f>F69</f>
        <v>57</v>
      </c>
      <c r="M69" s="8" t="str">
        <f>VLOOKUP(A69,'ESO wayshrine names'!$A$3:$B$9992,2,)</f>
        <v>Selfora Wayshrine</v>
      </c>
      <c r="N69" s="3" t="str">
        <f>VLOOKUP(F69,'ESO zone constants'!$A$3:$D$9999,4,FALSE)</f>
        <v>Deshaan</v>
      </c>
    </row>
    <row r="70" spans="1:14" x14ac:dyDescent="0.25">
      <c r="A70" s="79">
        <v>80</v>
      </c>
      <c r="B70">
        <v>10</v>
      </c>
      <c r="C70">
        <v>13</v>
      </c>
      <c r="D70" t="s">
        <v>107</v>
      </c>
      <c r="E70">
        <v>10</v>
      </c>
      <c r="F70">
        <v>57</v>
      </c>
      <c r="G70" t="s">
        <v>107</v>
      </c>
      <c r="H70">
        <v>1</v>
      </c>
      <c r="J70" s="30" t="str">
        <f>IF(A70&lt;&gt;"",IF(F70&lt;&gt;"",IF(OR(ISNA(A70),ISNA(F70)),"","["&amp;A70&amp;"]="&amp;F70&amp;","),""),"")</f>
        <v>[80]=57,</v>
      </c>
      <c r="K70" s="3">
        <f>A70</f>
        <v>80</v>
      </c>
      <c r="L70" s="3">
        <f>F70</f>
        <v>57</v>
      </c>
      <c r="M70" s="8" t="str">
        <f>VLOOKUP(A70,'ESO wayshrine names'!$A$3:$B$9992,2,)</f>
        <v>Silent Mire Wayshrine</v>
      </c>
      <c r="N70" s="3" t="str">
        <f>VLOOKUP(F70,'ESO zone constants'!$A$3:$D$9999,4,FALSE)</f>
        <v>Deshaan</v>
      </c>
    </row>
    <row r="71" spans="1:14" x14ac:dyDescent="0.25">
      <c r="A71" s="79">
        <v>81</v>
      </c>
      <c r="B71">
        <v>10</v>
      </c>
      <c r="C71">
        <v>13</v>
      </c>
      <c r="D71" t="s">
        <v>107</v>
      </c>
      <c r="E71">
        <v>10</v>
      </c>
      <c r="F71">
        <v>57</v>
      </c>
      <c r="G71" t="s">
        <v>107</v>
      </c>
      <c r="H71">
        <v>1</v>
      </c>
      <c r="J71" s="30" t="str">
        <f>IF(A71&lt;&gt;"",IF(F71&lt;&gt;"",IF(OR(ISNA(A71),ISNA(F71)),"","["&amp;A71&amp;"]="&amp;F71&amp;","),""),"")</f>
        <v>[81]=57,</v>
      </c>
      <c r="K71" s="3">
        <f>A71</f>
        <v>81</v>
      </c>
      <c r="L71" s="3">
        <f>F71</f>
        <v>57</v>
      </c>
      <c r="M71" s="8" t="str">
        <f>VLOOKUP(A71,'ESO wayshrine names'!$A$3:$B$9992,2,)</f>
        <v>Eidolon's Hollow Wayshrine</v>
      </c>
      <c r="N71" s="3" t="str">
        <f>VLOOKUP(F71,'ESO zone constants'!$A$3:$D$9999,4,FALSE)</f>
        <v>Deshaan</v>
      </c>
    </row>
    <row r="72" spans="1:14" x14ac:dyDescent="0.25">
      <c r="A72" s="79">
        <v>82</v>
      </c>
      <c r="B72">
        <v>3</v>
      </c>
      <c r="C72">
        <v>10</v>
      </c>
      <c r="D72" t="s">
        <v>2325</v>
      </c>
      <c r="E72">
        <v>5</v>
      </c>
      <c r="F72">
        <v>20</v>
      </c>
      <c r="G72" t="s">
        <v>2325</v>
      </c>
      <c r="H72">
        <v>1</v>
      </c>
      <c r="J72" s="30" t="str">
        <f>IF(A72&lt;&gt;"",IF(F72&lt;&gt;"",IF(OR(ISNA(A72),ISNA(F72)),"","["&amp;A72&amp;"]="&amp;F72&amp;","),""),"")</f>
        <v>[82]=20,</v>
      </c>
      <c r="K72" s="3">
        <f>A72</f>
        <v>82</v>
      </c>
      <c r="L72" s="3">
        <f>F72</f>
        <v>20</v>
      </c>
      <c r="M72" s="8" t="str">
        <f>VLOOKUP(A72,'ESO wayshrine names'!$A$3:$B$9992,2,)</f>
        <v>Northpoint Wayshrine</v>
      </c>
      <c r="N72" s="3" t="str">
        <f>VLOOKUP(F72,'ESO zone constants'!$A$3:$D$9999,4,FALSE)</f>
        <v>Rivenspire</v>
      </c>
    </row>
    <row r="73" spans="1:14" x14ac:dyDescent="0.25">
      <c r="A73" s="79">
        <v>83</v>
      </c>
      <c r="B73">
        <v>3</v>
      </c>
      <c r="C73">
        <v>10</v>
      </c>
      <c r="D73" t="s">
        <v>2325</v>
      </c>
      <c r="E73">
        <v>5</v>
      </c>
      <c r="F73">
        <v>20</v>
      </c>
      <c r="G73" t="s">
        <v>2325</v>
      </c>
      <c r="H73">
        <v>1</v>
      </c>
      <c r="J73" s="30" t="str">
        <f>IF(A73&lt;&gt;"",IF(F73&lt;&gt;"",IF(OR(ISNA(A73),ISNA(F73)),"","["&amp;A73&amp;"]="&amp;F73&amp;","),""),"")</f>
        <v>[83]=20,</v>
      </c>
      <c r="K73" s="3">
        <f>A73</f>
        <v>83</v>
      </c>
      <c r="L73" s="3">
        <f>F73</f>
        <v>20</v>
      </c>
      <c r="M73" s="8" t="str">
        <f>VLOOKUP(A73,'ESO wayshrine names'!$A$3:$B$9992,2,)</f>
        <v>Fell's Run Wayshrine</v>
      </c>
      <c r="N73" s="3" t="str">
        <f>VLOOKUP(F73,'ESO zone constants'!$A$3:$D$9999,4,FALSE)</f>
        <v>Rivenspire</v>
      </c>
    </row>
    <row r="74" spans="1:14" x14ac:dyDescent="0.25">
      <c r="A74" s="79">
        <v>84</v>
      </c>
      <c r="B74">
        <v>3</v>
      </c>
      <c r="C74">
        <v>10</v>
      </c>
      <c r="D74" t="s">
        <v>2325</v>
      </c>
      <c r="E74">
        <v>5</v>
      </c>
      <c r="F74">
        <v>20</v>
      </c>
      <c r="G74" t="s">
        <v>2325</v>
      </c>
      <c r="H74">
        <v>1</v>
      </c>
      <c r="J74" s="30" t="str">
        <f>IF(A74&lt;&gt;"",IF(F74&lt;&gt;"",IF(OR(ISNA(A74),ISNA(F74)),"","["&amp;A74&amp;"]="&amp;F74&amp;","),""),"")</f>
        <v>[84]=20,</v>
      </c>
      <c r="K74" s="3">
        <f>A74</f>
        <v>84</v>
      </c>
      <c r="L74" s="3">
        <f>F74</f>
        <v>20</v>
      </c>
      <c r="M74" s="8" t="str">
        <f>VLOOKUP(A74,'ESO wayshrine names'!$A$3:$B$9992,2,)</f>
        <v>Hoarfrost Downs Wayshrine</v>
      </c>
      <c r="N74" s="3" t="str">
        <f>VLOOKUP(F74,'ESO zone constants'!$A$3:$D$9999,4,FALSE)</f>
        <v>Rivenspire</v>
      </c>
    </row>
    <row r="75" spans="1:14" x14ac:dyDescent="0.25">
      <c r="A75" s="79">
        <v>85</v>
      </c>
      <c r="B75">
        <v>9</v>
      </c>
      <c r="C75">
        <v>26</v>
      </c>
      <c r="D75" t="s">
        <v>2329</v>
      </c>
      <c r="E75">
        <v>19</v>
      </c>
      <c r="F75">
        <v>117</v>
      </c>
      <c r="G75" t="s">
        <v>2329</v>
      </c>
      <c r="H75">
        <v>1</v>
      </c>
      <c r="J75" s="30" t="str">
        <f>IF(A75&lt;&gt;"",IF(F75&lt;&gt;"",IF(OR(ISNA(A75),ISNA(F75)),"","["&amp;A75&amp;"]="&amp;F75&amp;","),""),"")</f>
        <v>[85]=117,</v>
      </c>
      <c r="K75" s="3">
        <f>A75</f>
        <v>85</v>
      </c>
      <c r="L75" s="3">
        <f>F75</f>
        <v>117</v>
      </c>
      <c r="M75" s="8" t="str">
        <f>VLOOKUP(A75,'ESO wayshrine names'!$A$3:$B$9992,2,)</f>
        <v>Forsaken Hamlet Wayshrine</v>
      </c>
      <c r="N75" s="3" t="str">
        <f>VLOOKUP(F75,'ESO zone constants'!$A$3:$D$9999,4,FALSE)</f>
        <v>Shadowfen</v>
      </c>
    </row>
    <row r="76" spans="1:14" x14ac:dyDescent="0.25">
      <c r="A76" s="79">
        <v>86</v>
      </c>
      <c r="B76">
        <v>3</v>
      </c>
      <c r="C76">
        <v>10</v>
      </c>
      <c r="D76" t="s">
        <v>2325</v>
      </c>
      <c r="E76">
        <v>5</v>
      </c>
      <c r="F76">
        <v>20</v>
      </c>
      <c r="G76" t="s">
        <v>2325</v>
      </c>
      <c r="H76">
        <v>1</v>
      </c>
      <c r="J76" s="30" t="str">
        <f>IF(A76&lt;&gt;"",IF(F76&lt;&gt;"",IF(OR(ISNA(A76),ISNA(F76)),"","["&amp;A76&amp;"]="&amp;F76&amp;","),""),"")</f>
        <v>[86]=20,</v>
      </c>
      <c r="K76" s="3">
        <f>A76</f>
        <v>86</v>
      </c>
      <c r="L76" s="3">
        <f>F76</f>
        <v>20</v>
      </c>
      <c r="M76" s="8" t="str">
        <f>VLOOKUP(A76,'ESO wayshrine names'!$A$3:$B$9992,2,)</f>
        <v>Sanguine Barrows Wayshrine</v>
      </c>
      <c r="N76" s="3" t="str">
        <f>VLOOKUP(F76,'ESO zone constants'!$A$3:$D$9999,4,FALSE)</f>
        <v>Rivenspire</v>
      </c>
    </row>
    <row r="77" spans="1:14" x14ac:dyDescent="0.25">
      <c r="A77" s="79">
        <v>98</v>
      </c>
      <c r="B77">
        <v>11</v>
      </c>
      <c r="C77">
        <v>7</v>
      </c>
      <c r="D77" t="s">
        <v>2330</v>
      </c>
      <c r="E77">
        <v>9</v>
      </c>
      <c r="F77">
        <v>41</v>
      </c>
      <c r="G77" t="s">
        <v>2330</v>
      </c>
      <c r="H77">
        <v>6</v>
      </c>
      <c r="J77" s="30" t="str">
        <f>IF(A77&lt;&gt;"",IF(F77&lt;&gt;"",IF(OR(ISNA(A77),ISNA(F77)),"","["&amp;A77&amp;"]="&amp;F77&amp;","),""),"")</f>
        <v>[98]=41,</v>
      </c>
      <c r="K77" s="3">
        <f>A77</f>
        <v>98</v>
      </c>
      <c r="L77" s="3">
        <f>F77</f>
        <v>41</v>
      </c>
      <c r="M77" s="8" t="str">
        <f>VLOOKUP(A77,'ESO wayshrine names'!$A$3:$B$9992,2,)</f>
        <v>Dungeon: Fungal Grotto I</v>
      </c>
      <c r="N77" s="3" t="str">
        <f>VLOOKUP(F77,'ESO zone constants'!$A$3:$D$9999,4,FALSE)</f>
        <v>Stonefalls</v>
      </c>
    </row>
    <row r="78" spans="1:14" x14ac:dyDescent="0.25">
      <c r="A78" s="79">
        <v>99</v>
      </c>
      <c r="B78">
        <v>8</v>
      </c>
      <c r="C78">
        <v>22</v>
      </c>
      <c r="D78" t="s">
        <v>108</v>
      </c>
      <c r="E78">
        <v>11</v>
      </c>
      <c r="F78">
        <v>58</v>
      </c>
      <c r="G78" t="s">
        <v>108</v>
      </c>
      <c r="H78">
        <v>1</v>
      </c>
      <c r="J78" s="30" t="str">
        <f>IF(A78&lt;&gt;"",IF(F78&lt;&gt;"",IF(OR(ISNA(A78),ISNA(F78)),"","["&amp;A78&amp;"]="&amp;F78&amp;","),""),"")</f>
        <v>[99]=58,</v>
      </c>
      <c r="K78" s="3">
        <f>A78</f>
        <v>99</v>
      </c>
      <c r="L78" s="3">
        <f>F78</f>
        <v>58</v>
      </c>
      <c r="M78" s="8" t="str">
        <f>VLOOKUP(A78,'ESO wayshrine names'!$A$3:$B$9992,2,)</f>
        <v>Ilayas Ruins Wayshrine</v>
      </c>
      <c r="N78" s="3" t="str">
        <f>VLOOKUP(F78,'ESO zone constants'!$A$3:$D$9999,4,FALSE)</f>
        <v>Malabal Tor</v>
      </c>
    </row>
    <row r="79" spans="1:14" x14ac:dyDescent="0.25">
      <c r="A79" s="79">
        <v>100</v>
      </c>
      <c r="B79">
        <v>8</v>
      </c>
      <c r="C79">
        <v>22</v>
      </c>
      <c r="D79" t="s">
        <v>108</v>
      </c>
      <c r="E79">
        <v>11</v>
      </c>
      <c r="F79">
        <v>58</v>
      </c>
      <c r="G79" t="s">
        <v>108</v>
      </c>
      <c r="H79">
        <v>1</v>
      </c>
      <c r="J79" s="30" t="str">
        <f>IF(A79&lt;&gt;"",IF(F79&lt;&gt;"",IF(OR(ISNA(A79),ISNA(F79)),"","["&amp;A79&amp;"]="&amp;F79&amp;","),""),"")</f>
        <v>[100]=58,</v>
      </c>
      <c r="K79" s="3">
        <f>A79</f>
        <v>100</v>
      </c>
      <c r="L79" s="3">
        <f>F79</f>
        <v>58</v>
      </c>
      <c r="M79" s="8" t="str">
        <f>VLOOKUP(A79,'ESO wayshrine names'!$A$3:$B$9992,2,)</f>
        <v>Vulkwasten Wayshrine</v>
      </c>
      <c r="N79" s="3" t="str">
        <f>VLOOKUP(F79,'ESO zone constants'!$A$3:$D$9999,4,FALSE)</f>
        <v>Malabal Tor</v>
      </c>
    </row>
    <row r="80" spans="1:14" x14ac:dyDescent="0.25">
      <c r="A80" s="79">
        <v>101</v>
      </c>
      <c r="B80">
        <v>8</v>
      </c>
      <c r="C80">
        <v>22</v>
      </c>
      <c r="D80" t="s">
        <v>108</v>
      </c>
      <c r="E80">
        <v>11</v>
      </c>
      <c r="F80">
        <v>58</v>
      </c>
      <c r="G80" t="s">
        <v>108</v>
      </c>
      <c r="H80">
        <v>1</v>
      </c>
      <c r="J80" s="30" t="str">
        <f>IF(A80&lt;&gt;"",IF(F80&lt;&gt;"",IF(OR(ISNA(A80),ISNA(F80)),"","["&amp;A80&amp;"]="&amp;F80&amp;","),""),"")</f>
        <v>[101]=58,</v>
      </c>
      <c r="K80" s="3">
        <f>A80</f>
        <v>101</v>
      </c>
      <c r="L80" s="3">
        <f>F80</f>
        <v>58</v>
      </c>
      <c r="M80" s="8" t="str">
        <f>VLOOKUP(A80,'ESO wayshrine names'!$A$3:$B$9992,2,)</f>
        <v>Dra'bul Wayshrine</v>
      </c>
      <c r="N80" s="3" t="str">
        <f>VLOOKUP(F80,'ESO zone constants'!$A$3:$D$9999,4,FALSE)</f>
        <v>Malabal Tor</v>
      </c>
    </row>
    <row r="81" spans="1:14" x14ac:dyDescent="0.25">
      <c r="A81" s="79">
        <v>102</v>
      </c>
      <c r="B81">
        <v>8</v>
      </c>
      <c r="C81">
        <v>22</v>
      </c>
      <c r="D81" t="s">
        <v>108</v>
      </c>
      <c r="E81">
        <v>11</v>
      </c>
      <c r="F81">
        <v>58</v>
      </c>
      <c r="G81" t="s">
        <v>108</v>
      </c>
      <c r="H81">
        <v>1</v>
      </c>
      <c r="J81" s="30" t="str">
        <f>IF(A81&lt;&gt;"",IF(F81&lt;&gt;"",IF(OR(ISNA(A81),ISNA(F81)),"","["&amp;A81&amp;"]="&amp;F81&amp;","),""),"")</f>
        <v>[102]=58,</v>
      </c>
      <c r="K81" s="3">
        <f>A81</f>
        <v>102</v>
      </c>
      <c r="L81" s="3">
        <f>F81</f>
        <v>58</v>
      </c>
      <c r="M81" s="8" t="str">
        <f>VLOOKUP(A81,'ESO wayshrine names'!$A$3:$B$9992,2,)</f>
        <v>Velyn Harbor Wayshrine</v>
      </c>
      <c r="N81" s="3" t="str">
        <f>VLOOKUP(F81,'ESO zone constants'!$A$3:$D$9999,4,FALSE)</f>
        <v>Malabal Tor</v>
      </c>
    </row>
    <row r="82" spans="1:14" x14ac:dyDescent="0.25">
      <c r="A82" s="79">
        <v>103</v>
      </c>
      <c r="B82">
        <v>8</v>
      </c>
      <c r="C82">
        <v>22</v>
      </c>
      <c r="D82" t="s">
        <v>108</v>
      </c>
      <c r="E82">
        <v>11</v>
      </c>
      <c r="F82">
        <v>58</v>
      </c>
      <c r="G82" t="s">
        <v>108</v>
      </c>
      <c r="H82">
        <v>1</v>
      </c>
      <c r="J82" s="30" t="str">
        <f>IF(A82&lt;&gt;"",IF(F82&lt;&gt;"",IF(OR(ISNA(A82),ISNA(F82)),"","["&amp;A82&amp;"]="&amp;F82&amp;","),""),"")</f>
        <v>[103]=58,</v>
      </c>
      <c r="K82" s="3">
        <f>A82</f>
        <v>103</v>
      </c>
      <c r="L82" s="3">
        <f>F82</f>
        <v>58</v>
      </c>
      <c r="M82" s="8" t="str">
        <f>VLOOKUP(A82,'ESO wayshrine names'!$A$3:$B$9992,2,)</f>
        <v>Bloodtoil Wayshrine</v>
      </c>
      <c r="N82" s="3" t="str">
        <f>VLOOKUP(F82,'ESO zone constants'!$A$3:$D$9999,4,FALSE)</f>
        <v>Malabal Tor</v>
      </c>
    </row>
    <row r="83" spans="1:14" x14ac:dyDescent="0.25">
      <c r="A83" s="79">
        <v>104</v>
      </c>
      <c r="B83">
        <v>8</v>
      </c>
      <c r="C83">
        <v>22</v>
      </c>
      <c r="D83" t="s">
        <v>108</v>
      </c>
      <c r="E83">
        <v>11</v>
      </c>
      <c r="F83">
        <v>58</v>
      </c>
      <c r="G83" t="s">
        <v>108</v>
      </c>
      <c r="H83">
        <v>1</v>
      </c>
      <c r="J83" s="30" t="str">
        <f>IF(A83&lt;&gt;"",IF(F83&lt;&gt;"",IF(OR(ISNA(A83),ISNA(F83)),"","["&amp;A83&amp;"]="&amp;F83&amp;","),""),"")</f>
        <v>[104]=58,</v>
      </c>
      <c r="K83" s="3">
        <f>A83</f>
        <v>104</v>
      </c>
      <c r="L83" s="3">
        <f>F83</f>
        <v>58</v>
      </c>
      <c r="M83" s="8" t="str">
        <f>VLOOKUP(A83,'ESO wayshrine names'!$A$3:$B$9992,2,)</f>
        <v>Abamath Wayshrine</v>
      </c>
      <c r="N83" s="3" t="str">
        <f>VLOOKUP(F83,'ESO zone constants'!$A$3:$D$9999,4,FALSE)</f>
        <v>Malabal Tor</v>
      </c>
    </row>
    <row r="84" spans="1:14" x14ac:dyDescent="0.25">
      <c r="A84" s="79">
        <v>105</v>
      </c>
      <c r="B84">
        <v>8</v>
      </c>
      <c r="C84">
        <v>22</v>
      </c>
      <c r="D84" t="s">
        <v>108</v>
      </c>
      <c r="E84">
        <v>11</v>
      </c>
      <c r="F84">
        <v>58</v>
      </c>
      <c r="G84" t="s">
        <v>108</v>
      </c>
      <c r="H84">
        <v>1</v>
      </c>
      <c r="J84" s="30" t="str">
        <f>IF(A84&lt;&gt;"",IF(F84&lt;&gt;"",IF(OR(ISNA(A84),ISNA(F84)),"","["&amp;A84&amp;"]="&amp;F84&amp;","),""),"")</f>
        <v>[105]=58,</v>
      </c>
      <c r="K84" s="3">
        <f>A84</f>
        <v>105</v>
      </c>
      <c r="L84" s="3">
        <f>F84</f>
        <v>58</v>
      </c>
      <c r="M84" s="8" t="str">
        <f>VLOOKUP(A84,'ESO wayshrine names'!$A$3:$B$9992,2,)</f>
        <v>Wilding Run Wayshrine</v>
      </c>
      <c r="N84" s="3" t="str">
        <f>VLOOKUP(F84,'ESO zone constants'!$A$3:$D$9999,4,FALSE)</f>
        <v>Malabal Tor</v>
      </c>
    </row>
    <row r="85" spans="1:14" x14ac:dyDescent="0.25">
      <c r="A85" s="79">
        <v>106</v>
      </c>
      <c r="B85">
        <v>8</v>
      </c>
      <c r="C85">
        <v>22</v>
      </c>
      <c r="D85" t="s">
        <v>108</v>
      </c>
      <c r="E85">
        <v>11</v>
      </c>
      <c r="F85">
        <v>58</v>
      </c>
      <c r="G85" t="s">
        <v>108</v>
      </c>
      <c r="H85">
        <v>1</v>
      </c>
      <c r="J85" s="30" t="str">
        <f>IF(A85&lt;&gt;"",IF(F85&lt;&gt;"",IF(OR(ISNA(A85),ISNA(F85)),"","["&amp;A85&amp;"]="&amp;F85&amp;","),""),"")</f>
        <v>[106]=58,</v>
      </c>
      <c r="K85" s="3">
        <f>A85</f>
        <v>106</v>
      </c>
      <c r="L85" s="3">
        <f>F85</f>
        <v>58</v>
      </c>
      <c r="M85" s="8" t="str">
        <f>VLOOKUP(A85,'ESO wayshrine names'!$A$3:$B$9992,2,)</f>
        <v>Baandari TradingPost Wayshrine</v>
      </c>
      <c r="N85" s="3" t="str">
        <f>VLOOKUP(F85,'ESO zone constants'!$A$3:$D$9999,4,FALSE)</f>
        <v>Malabal Tor</v>
      </c>
    </row>
    <row r="86" spans="1:14" x14ac:dyDescent="0.25">
      <c r="A86" s="79">
        <v>107</v>
      </c>
      <c r="B86">
        <v>8</v>
      </c>
      <c r="C86">
        <v>22</v>
      </c>
      <c r="D86" t="s">
        <v>108</v>
      </c>
      <c r="E86">
        <v>11</v>
      </c>
      <c r="F86">
        <v>58</v>
      </c>
      <c r="G86" t="s">
        <v>108</v>
      </c>
      <c r="H86">
        <v>1</v>
      </c>
      <c r="J86" s="30" t="str">
        <f>IF(A86&lt;&gt;"",IF(F86&lt;&gt;"",IF(OR(ISNA(A86),ISNA(F86)),"","["&amp;A86&amp;"]="&amp;F86&amp;","),""),"")</f>
        <v>[107]=58,</v>
      </c>
      <c r="K86" s="3">
        <f>A86</f>
        <v>107</v>
      </c>
      <c r="L86" s="3">
        <f>F86</f>
        <v>58</v>
      </c>
      <c r="M86" s="8" t="str">
        <f>VLOOKUP(A86,'ESO wayshrine names'!$A$3:$B$9992,2,)</f>
        <v>Valeguard Wayshrine</v>
      </c>
      <c r="N86" s="3" t="str">
        <f>VLOOKUP(F86,'ESO zone constants'!$A$3:$D$9999,4,FALSE)</f>
        <v>Malabal Tor</v>
      </c>
    </row>
    <row r="87" spans="1:14" x14ac:dyDescent="0.25">
      <c r="A87" s="79">
        <v>108</v>
      </c>
      <c r="B87">
        <v>11</v>
      </c>
      <c r="C87">
        <v>7</v>
      </c>
      <c r="D87" t="s">
        <v>2330</v>
      </c>
      <c r="E87">
        <v>9</v>
      </c>
      <c r="F87">
        <v>41</v>
      </c>
      <c r="G87" t="s">
        <v>2330</v>
      </c>
      <c r="H87">
        <v>1</v>
      </c>
      <c r="J87" s="30" t="str">
        <f>IF(A87&lt;&gt;"",IF(F87&lt;&gt;"",IF(OR(ISNA(A87),ISNA(F87)),"","["&amp;A87&amp;"]="&amp;F87&amp;","),""),"")</f>
        <v>[108]=41,</v>
      </c>
      <c r="K87" s="3">
        <f>A87</f>
        <v>108</v>
      </c>
      <c r="L87" s="3">
        <f>F87</f>
        <v>41</v>
      </c>
      <c r="M87" s="8" t="str">
        <f>VLOOKUP(A87,'ESO wayshrine names'!$A$3:$B$9992,2,)</f>
        <v>Senie Wayshrine</v>
      </c>
      <c r="N87" s="3" t="str">
        <f>VLOOKUP(F87,'ESO zone constants'!$A$3:$D$9999,4,FALSE)</f>
        <v>Stonefalls</v>
      </c>
    </row>
    <row r="88" spans="1:14" x14ac:dyDescent="0.25">
      <c r="A88" s="79">
        <v>109</v>
      </c>
      <c r="B88">
        <v>12</v>
      </c>
      <c r="C88">
        <v>125</v>
      </c>
      <c r="D88" t="s">
        <v>2328</v>
      </c>
      <c r="E88">
        <v>16</v>
      </c>
      <c r="F88">
        <v>103</v>
      </c>
      <c r="G88" t="s">
        <v>2328</v>
      </c>
      <c r="H88">
        <v>1</v>
      </c>
      <c r="J88" s="30" t="str">
        <f>IF(A88&lt;&gt;"",IF(F88&lt;&gt;"",IF(OR(ISNA(A88),ISNA(F88)),"","["&amp;A88&amp;"]="&amp;F88&amp;","),""),"")</f>
        <v>[109]=103,</v>
      </c>
      <c r="K88" s="3">
        <f>A88</f>
        <v>109</v>
      </c>
      <c r="L88" s="3">
        <f>F88</f>
        <v>103</v>
      </c>
      <c r="M88" s="8" t="str">
        <f>VLOOKUP(A88,'ESO wayshrine names'!$A$3:$B$9992,2,)</f>
        <v>Riften Wayshrine</v>
      </c>
      <c r="N88" s="3" t="str">
        <f>VLOOKUP(F88,'ESO zone constants'!$A$3:$D$9999,4,FALSE)</f>
        <v>The Rift</v>
      </c>
    </row>
    <row r="89" spans="1:14" x14ac:dyDescent="0.25">
      <c r="A89" s="79">
        <v>110</v>
      </c>
      <c r="B89">
        <v>12</v>
      </c>
      <c r="C89">
        <v>125</v>
      </c>
      <c r="D89" t="s">
        <v>2328</v>
      </c>
      <c r="E89">
        <v>16</v>
      </c>
      <c r="F89">
        <v>103</v>
      </c>
      <c r="G89" t="s">
        <v>2328</v>
      </c>
      <c r="H89">
        <v>1</v>
      </c>
      <c r="J89" s="30" t="str">
        <f>IF(A89&lt;&gt;"",IF(F89&lt;&gt;"",IF(OR(ISNA(A89),ISNA(F89)),"","["&amp;A89&amp;"]="&amp;F89&amp;","),""),"")</f>
        <v>[110]=103,</v>
      </c>
      <c r="K89" s="3">
        <f>A89</f>
        <v>110</v>
      </c>
      <c r="L89" s="3">
        <f>F89</f>
        <v>103</v>
      </c>
      <c r="M89" s="8" t="str">
        <f>VLOOKUP(A89,'ESO wayshrine names'!$A$3:$B$9992,2,)</f>
        <v>Skald's Retreat Wayshrine</v>
      </c>
      <c r="N89" s="3" t="str">
        <f>VLOOKUP(F89,'ESO zone constants'!$A$3:$D$9999,4,FALSE)</f>
        <v>The Rift</v>
      </c>
    </row>
    <row r="90" spans="1:14" x14ac:dyDescent="0.25">
      <c r="A90" s="79">
        <v>111</v>
      </c>
      <c r="B90">
        <v>12</v>
      </c>
      <c r="C90">
        <v>125</v>
      </c>
      <c r="D90" t="s">
        <v>2328</v>
      </c>
      <c r="E90">
        <v>16</v>
      </c>
      <c r="F90">
        <v>103</v>
      </c>
      <c r="G90" t="s">
        <v>2328</v>
      </c>
      <c r="H90">
        <v>1</v>
      </c>
      <c r="J90" s="30" t="str">
        <f>IF(A90&lt;&gt;"",IF(F90&lt;&gt;"",IF(OR(ISNA(A90),ISNA(F90)),"","["&amp;A90&amp;"]="&amp;F90&amp;","),""),"")</f>
        <v>[111]=103,</v>
      </c>
      <c r="K90" s="3">
        <f>A90</f>
        <v>111</v>
      </c>
      <c r="L90" s="3">
        <f>F90</f>
        <v>103</v>
      </c>
      <c r="M90" s="8" t="str">
        <f>VLOOKUP(A90,'ESO wayshrine names'!$A$3:$B$9992,2,)</f>
        <v>Trolhetta Wayshrine</v>
      </c>
      <c r="N90" s="3" t="str">
        <f>VLOOKUP(F90,'ESO zone constants'!$A$3:$D$9999,4,FALSE)</f>
        <v>The Rift</v>
      </c>
    </row>
    <row r="91" spans="1:14" x14ac:dyDescent="0.25">
      <c r="A91" s="79">
        <v>112</v>
      </c>
      <c r="B91">
        <v>12</v>
      </c>
      <c r="C91">
        <v>125</v>
      </c>
      <c r="D91" t="s">
        <v>2328</v>
      </c>
      <c r="E91">
        <v>16</v>
      </c>
      <c r="F91">
        <v>103</v>
      </c>
      <c r="G91" t="s">
        <v>2328</v>
      </c>
      <c r="H91">
        <v>1</v>
      </c>
      <c r="J91" s="30" t="str">
        <f>IF(A91&lt;&gt;"",IF(F91&lt;&gt;"",IF(OR(ISNA(A91),ISNA(F91)),"","["&amp;A91&amp;"]="&amp;F91&amp;","),""),"")</f>
        <v>[112]=103,</v>
      </c>
      <c r="K91" s="3">
        <f>A91</f>
        <v>112</v>
      </c>
      <c r="L91" s="3">
        <f>F91</f>
        <v>103</v>
      </c>
      <c r="M91" s="8" t="str">
        <f>VLOOKUP(A91,'ESO wayshrine names'!$A$3:$B$9992,2,)</f>
        <v>Trolhetta Summit Wayshrine</v>
      </c>
      <c r="N91" s="3" t="str">
        <f>VLOOKUP(F91,'ESO zone constants'!$A$3:$D$9999,4,FALSE)</f>
        <v>The Rift</v>
      </c>
    </row>
    <row r="92" spans="1:14" x14ac:dyDescent="0.25">
      <c r="A92" s="79">
        <v>113</v>
      </c>
      <c r="B92">
        <v>12</v>
      </c>
      <c r="C92">
        <v>125</v>
      </c>
      <c r="D92" t="s">
        <v>2328</v>
      </c>
      <c r="E92">
        <v>16</v>
      </c>
      <c r="F92">
        <v>103</v>
      </c>
      <c r="G92" t="s">
        <v>2328</v>
      </c>
      <c r="H92">
        <v>1</v>
      </c>
      <c r="J92" s="30" t="str">
        <f>IF(A92&lt;&gt;"",IF(F92&lt;&gt;"",IF(OR(ISNA(A92),ISNA(F92)),"","["&amp;A92&amp;"]="&amp;F92&amp;","),""),"")</f>
        <v>[113]=103,</v>
      </c>
      <c r="K92" s="3">
        <f>A92</f>
        <v>113</v>
      </c>
      <c r="L92" s="3">
        <f>F92</f>
        <v>103</v>
      </c>
      <c r="M92" s="8" t="str">
        <f>VLOOKUP(A92,'ESO wayshrine names'!$A$3:$B$9992,2,)</f>
        <v>Honrich Tower Wayshrine</v>
      </c>
      <c r="N92" s="3" t="str">
        <f>VLOOKUP(F92,'ESO zone constants'!$A$3:$D$9999,4,FALSE)</f>
        <v>The Rift</v>
      </c>
    </row>
    <row r="93" spans="1:14" x14ac:dyDescent="0.25">
      <c r="A93" s="79">
        <v>114</v>
      </c>
      <c r="B93">
        <v>12</v>
      </c>
      <c r="C93">
        <v>125</v>
      </c>
      <c r="D93" t="s">
        <v>2328</v>
      </c>
      <c r="E93">
        <v>16</v>
      </c>
      <c r="F93">
        <v>103</v>
      </c>
      <c r="G93" t="s">
        <v>2328</v>
      </c>
      <c r="H93">
        <v>1</v>
      </c>
      <c r="J93" s="30" t="str">
        <f>IF(A93&lt;&gt;"",IF(F93&lt;&gt;"",IF(OR(ISNA(A93),ISNA(F93)),"","["&amp;A93&amp;"]="&amp;F93&amp;","),""),"")</f>
        <v>[114]=103,</v>
      </c>
      <c r="K93" s="3">
        <f>A93</f>
        <v>114</v>
      </c>
      <c r="L93" s="3">
        <f>F93</f>
        <v>103</v>
      </c>
      <c r="M93" s="8" t="str">
        <f>VLOOKUP(A93,'ESO wayshrine names'!$A$3:$B$9992,2,)</f>
        <v>Fallowstone Hall Wayshrine</v>
      </c>
      <c r="N93" s="3" t="str">
        <f>VLOOKUP(F93,'ESO zone constants'!$A$3:$D$9999,4,FALSE)</f>
        <v>The Rift</v>
      </c>
    </row>
    <row r="94" spans="1:14" x14ac:dyDescent="0.25">
      <c r="A94" s="79">
        <v>115</v>
      </c>
      <c r="B94">
        <v>12</v>
      </c>
      <c r="C94">
        <v>125</v>
      </c>
      <c r="D94" t="s">
        <v>2328</v>
      </c>
      <c r="E94">
        <v>16</v>
      </c>
      <c r="F94">
        <v>103</v>
      </c>
      <c r="G94" t="s">
        <v>2328</v>
      </c>
      <c r="H94">
        <v>1</v>
      </c>
      <c r="J94" s="30" t="str">
        <f>IF(A94&lt;&gt;"",IF(F94&lt;&gt;"",IF(OR(ISNA(A94),ISNA(F94)),"","["&amp;A94&amp;"]="&amp;F94&amp;","),""),"")</f>
        <v>[115]=103,</v>
      </c>
      <c r="K94" s="3">
        <f>A94</f>
        <v>115</v>
      </c>
      <c r="L94" s="3">
        <f>F94</f>
        <v>103</v>
      </c>
      <c r="M94" s="8" t="str">
        <f>VLOOKUP(A94,'ESO wayshrine names'!$A$3:$B$9992,2,)</f>
        <v>Northwind Mine Wayshrine</v>
      </c>
      <c r="N94" s="3" t="str">
        <f>VLOOKUP(F94,'ESO zone constants'!$A$3:$D$9999,4,FALSE)</f>
        <v>The Rift</v>
      </c>
    </row>
    <row r="95" spans="1:14" x14ac:dyDescent="0.25">
      <c r="A95" s="79">
        <v>116</v>
      </c>
      <c r="B95">
        <v>12</v>
      </c>
      <c r="C95">
        <v>125</v>
      </c>
      <c r="D95" t="s">
        <v>2328</v>
      </c>
      <c r="E95">
        <v>16</v>
      </c>
      <c r="F95">
        <v>103</v>
      </c>
      <c r="G95" t="s">
        <v>2328</v>
      </c>
      <c r="H95">
        <v>1</v>
      </c>
      <c r="J95" s="30" t="str">
        <f>IF(A95&lt;&gt;"",IF(F95&lt;&gt;"",IF(OR(ISNA(A95),ISNA(F95)),"","["&amp;A95&amp;"]="&amp;F95&amp;","),""),"")</f>
        <v>[116]=103,</v>
      </c>
      <c r="K95" s="3">
        <f>A95</f>
        <v>116</v>
      </c>
      <c r="L95" s="3">
        <f>F95</f>
        <v>103</v>
      </c>
      <c r="M95" s="8" t="str">
        <f>VLOOKUP(A95,'ESO wayshrine names'!$A$3:$B$9992,2,)</f>
        <v>Geirmund's Hall Wayshrine</v>
      </c>
      <c r="N95" s="3" t="str">
        <f>VLOOKUP(F95,'ESO zone constants'!$A$3:$D$9999,4,FALSE)</f>
        <v>The Rift</v>
      </c>
    </row>
    <row r="96" spans="1:14" x14ac:dyDescent="0.25">
      <c r="A96" s="79">
        <v>117</v>
      </c>
      <c r="B96">
        <v>12</v>
      </c>
      <c r="C96">
        <v>125</v>
      </c>
      <c r="D96" t="s">
        <v>2328</v>
      </c>
      <c r="E96">
        <v>16</v>
      </c>
      <c r="F96">
        <v>103</v>
      </c>
      <c r="G96" t="s">
        <v>2328</v>
      </c>
      <c r="H96">
        <v>1</v>
      </c>
      <c r="J96" s="30" t="str">
        <f>IF(A96&lt;&gt;"",IF(F96&lt;&gt;"",IF(OR(ISNA(A96),ISNA(F96)),"","["&amp;A96&amp;"]="&amp;F96&amp;","),""),"")</f>
        <v>[117]=103,</v>
      </c>
      <c r="K96" s="3">
        <f>A96</f>
        <v>117</v>
      </c>
      <c r="L96" s="3">
        <f>F96</f>
        <v>103</v>
      </c>
      <c r="M96" s="8" t="str">
        <f>VLOOKUP(A96,'ESO wayshrine names'!$A$3:$B$9992,2,)</f>
        <v>Taarengrav Wayshrine</v>
      </c>
      <c r="N96" s="3" t="str">
        <f>VLOOKUP(F96,'ESO zone constants'!$A$3:$D$9999,4,FALSE)</f>
        <v>The Rift</v>
      </c>
    </row>
    <row r="97" spans="1:14" x14ac:dyDescent="0.25">
      <c r="A97" s="79">
        <v>118</v>
      </c>
      <c r="B97">
        <v>12</v>
      </c>
      <c r="C97">
        <v>125</v>
      </c>
      <c r="D97" t="s">
        <v>2328</v>
      </c>
      <c r="E97">
        <v>16</v>
      </c>
      <c r="F97">
        <v>103</v>
      </c>
      <c r="G97" t="s">
        <v>2328</v>
      </c>
      <c r="H97">
        <v>1</v>
      </c>
      <c r="J97" s="30" t="str">
        <f>IF(A97&lt;&gt;"",IF(F97&lt;&gt;"",IF(OR(ISNA(A97),ISNA(F97)),"","["&amp;A97&amp;"]="&amp;F97&amp;","),""),"")</f>
        <v>[118]=103,</v>
      </c>
      <c r="K97" s="3">
        <f>A97</f>
        <v>118</v>
      </c>
      <c r="L97" s="3">
        <f>F97</f>
        <v>103</v>
      </c>
      <c r="M97" s="8" t="str">
        <f>VLOOKUP(A97,'ESO wayshrine names'!$A$3:$B$9992,2,)</f>
        <v>Nimalten Wayshrine</v>
      </c>
      <c r="N97" s="3" t="str">
        <f>VLOOKUP(F97,'ESO zone constants'!$A$3:$D$9999,4,FALSE)</f>
        <v>The Rift</v>
      </c>
    </row>
    <row r="98" spans="1:14" x14ac:dyDescent="0.25">
      <c r="A98" s="79">
        <v>119</v>
      </c>
      <c r="B98">
        <v>12</v>
      </c>
      <c r="C98">
        <v>125</v>
      </c>
      <c r="D98" t="s">
        <v>2328</v>
      </c>
      <c r="E98">
        <v>16</v>
      </c>
      <c r="F98">
        <v>103</v>
      </c>
      <c r="G98" t="s">
        <v>2328</v>
      </c>
      <c r="H98">
        <v>1</v>
      </c>
      <c r="J98" s="30" t="str">
        <f>IF(A98&lt;&gt;"",IF(F98&lt;&gt;"",IF(OR(ISNA(A98),ISNA(F98)),"","["&amp;A98&amp;"]="&amp;F98&amp;","),""),"")</f>
        <v>[119]=103,</v>
      </c>
      <c r="K98" s="3">
        <f>A98</f>
        <v>119</v>
      </c>
      <c r="L98" s="3">
        <f>F98</f>
        <v>103</v>
      </c>
      <c r="M98" s="8" t="str">
        <f>VLOOKUP(A98,'ESO wayshrine names'!$A$3:$B$9992,2,)</f>
        <v>Ragged Hills Wayshrine</v>
      </c>
      <c r="N98" s="3" t="str">
        <f>VLOOKUP(F98,'ESO zone constants'!$A$3:$D$9999,4,FALSE)</f>
        <v>The Rift</v>
      </c>
    </row>
    <row r="99" spans="1:14" x14ac:dyDescent="0.25">
      <c r="A99" s="79">
        <v>120</v>
      </c>
      <c r="B99">
        <v>12</v>
      </c>
      <c r="C99">
        <v>125</v>
      </c>
      <c r="D99" t="s">
        <v>2328</v>
      </c>
      <c r="E99">
        <v>16</v>
      </c>
      <c r="F99">
        <v>103</v>
      </c>
      <c r="G99" t="s">
        <v>2328</v>
      </c>
      <c r="H99">
        <v>1</v>
      </c>
      <c r="J99" s="30" t="str">
        <f>IF(A99&lt;&gt;"",IF(F99&lt;&gt;"",IF(OR(ISNA(A99),ISNA(F99)),"","["&amp;A99&amp;"]="&amp;F99&amp;","),""),"")</f>
        <v>[120]=103,</v>
      </c>
      <c r="K99" s="3">
        <f>A99</f>
        <v>120</v>
      </c>
      <c r="L99" s="3">
        <f>F99</f>
        <v>103</v>
      </c>
      <c r="M99" s="8" t="str">
        <f>VLOOKUP(A99,'ESO wayshrine names'!$A$3:$B$9992,2,)</f>
        <v>Fullhelm Fort Wayshrine</v>
      </c>
      <c r="N99" s="3" t="str">
        <f>VLOOKUP(F99,'ESO zone constants'!$A$3:$D$9999,4,FALSE)</f>
        <v>The Rift</v>
      </c>
    </row>
    <row r="100" spans="1:14" x14ac:dyDescent="0.25">
      <c r="A100" s="79">
        <v>121</v>
      </c>
      <c r="B100">
        <v>15</v>
      </c>
      <c r="C100">
        <v>143</v>
      </c>
      <c r="D100" t="s">
        <v>264</v>
      </c>
      <c r="E100">
        <v>178</v>
      </c>
      <c r="F100">
        <v>381</v>
      </c>
      <c r="G100" t="s">
        <v>264</v>
      </c>
      <c r="H100">
        <v>1</v>
      </c>
      <c r="J100" s="30" t="str">
        <f>IF(A100&lt;&gt;"",IF(F100&lt;&gt;"",IF(OR(ISNA(A100),ISNA(F100)),"","["&amp;A100&amp;"]="&amp;F100&amp;","),""),"")</f>
        <v>[121]=381,</v>
      </c>
      <c r="K100" s="3">
        <f>A100</f>
        <v>121</v>
      </c>
      <c r="L100" s="3">
        <f>F100</f>
        <v>381</v>
      </c>
      <c r="M100" s="8" t="str">
        <f>VLOOKUP(A100,'ESO wayshrine names'!$A$3:$B$9992,2,)</f>
        <v>Skywatch Wayshrine</v>
      </c>
      <c r="N100" s="3" t="str">
        <f>VLOOKUP(F100,'ESO zone constants'!$A$3:$D$9999,4,FALSE)</f>
        <v>Auridon</v>
      </c>
    </row>
    <row r="101" spans="1:14" x14ac:dyDescent="0.25">
      <c r="A101" s="79">
        <v>122</v>
      </c>
      <c r="B101">
        <v>15</v>
      </c>
      <c r="C101">
        <v>143</v>
      </c>
      <c r="D101" t="s">
        <v>264</v>
      </c>
      <c r="E101">
        <v>178</v>
      </c>
      <c r="F101">
        <v>381</v>
      </c>
      <c r="G101" t="s">
        <v>264</v>
      </c>
      <c r="H101">
        <v>1</v>
      </c>
      <c r="J101" s="30" t="str">
        <f>IF(A101&lt;&gt;"",IF(F101&lt;&gt;"",IF(OR(ISNA(A101),ISNA(F101)),"","["&amp;A101&amp;"]="&amp;F101&amp;","),""),"")</f>
        <v>[122]=381,</v>
      </c>
      <c r="K101" s="3">
        <f>A101</f>
        <v>122</v>
      </c>
      <c r="L101" s="3">
        <f>F101</f>
        <v>381</v>
      </c>
      <c r="M101" s="8" t="str">
        <f>VLOOKUP(A101,'ESO wayshrine names'!$A$3:$B$9992,2,)</f>
        <v>Quendeluun Wayshrine</v>
      </c>
      <c r="N101" s="3" t="str">
        <f>VLOOKUP(F101,'ESO zone constants'!$A$3:$D$9999,4,FALSE)</f>
        <v>Auridon</v>
      </c>
    </row>
    <row r="102" spans="1:14" x14ac:dyDescent="0.25">
      <c r="A102" s="79">
        <v>123</v>
      </c>
      <c r="B102">
        <v>15</v>
      </c>
      <c r="C102">
        <v>143</v>
      </c>
      <c r="D102" t="s">
        <v>264</v>
      </c>
      <c r="E102">
        <v>178</v>
      </c>
      <c r="F102">
        <v>381</v>
      </c>
      <c r="G102" t="s">
        <v>264</v>
      </c>
      <c r="H102">
        <v>1</v>
      </c>
      <c r="J102" s="30" t="str">
        <f>IF(A102&lt;&gt;"",IF(F102&lt;&gt;"",IF(OR(ISNA(A102),ISNA(F102)),"","["&amp;A102&amp;"]="&amp;F102&amp;","),""),"")</f>
        <v>[123]=381,</v>
      </c>
      <c r="K102" s="3">
        <f>A102</f>
        <v>123</v>
      </c>
      <c r="L102" s="3">
        <f>F102</f>
        <v>381</v>
      </c>
      <c r="M102" s="8" t="str">
        <f>VLOOKUP(A102,'ESO wayshrine names'!$A$3:$B$9992,2,)</f>
        <v>College Wayshrine</v>
      </c>
      <c r="N102" s="3" t="str">
        <f>VLOOKUP(F102,'ESO zone constants'!$A$3:$D$9999,4,FALSE)</f>
        <v>Auridon</v>
      </c>
    </row>
    <row r="103" spans="1:14" x14ac:dyDescent="0.25">
      <c r="A103" s="79">
        <v>124</v>
      </c>
      <c r="B103">
        <v>15</v>
      </c>
      <c r="C103">
        <v>143</v>
      </c>
      <c r="D103" t="s">
        <v>264</v>
      </c>
      <c r="E103">
        <v>178</v>
      </c>
      <c r="F103">
        <v>381</v>
      </c>
      <c r="G103" t="s">
        <v>264</v>
      </c>
      <c r="H103">
        <v>1</v>
      </c>
      <c r="J103" s="30" t="str">
        <f>IF(A103&lt;&gt;"",IF(F103&lt;&gt;"",IF(OR(ISNA(A103),ISNA(F103)),"","["&amp;A103&amp;"]="&amp;F103&amp;","),""),"")</f>
        <v>[124]=381,</v>
      </c>
      <c r="K103" s="3">
        <f>A103</f>
        <v>124</v>
      </c>
      <c r="L103" s="3">
        <f>F103</f>
        <v>381</v>
      </c>
      <c r="M103" s="8" t="str">
        <f>VLOOKUP(A103,'ESO wayshrine names'!$A$3:$B$9992,2,)</f>
        <v>Greenwater Wayshrine</v>
      </c>
      <c r="N103" s="3" t="str">
        <f>VLOOKUP(F103,'ESO zone constants'!$A$3:$D$9999,4,FALSE)</f>
        <v>Auridon</v>
      </c>
    </row>
    <row r="104" spans="1:14" x14ac:dyDescent="0.25">
      <c r="A104" s="79">
        <v>125</v>
      </c>
      <c r="B104">
        <v>18</v>
      </c>
      <c r="C104">
        <v>75</v>
      </c>
      <c r="D104" t="s">
        <v>198</v>
      </c>
      <c r="E104">
        <v>110</v>
      </c>
      <c r="F104">
        <v>281</v>
      </c>
      <c r="G104" t="s">
        <v>198</v>
      </c>
      <c r="H104">
        <v>1</v>
      </c>
      <c r="J104" s="30" t="str">
        <f>IF(A104&lt;&gt;"",IF(F104&lt;&gt;"",IF(OR(ISNA(A104),ISNA(F104)),"","["&amp;A104&amp;"]="&amp;F104&amp;","),""),"")</f>
        <v>[125]=281,</v>
      </c>
      <c r="K104" s="3">
        <f>A104</f>
        <v>125</v>
      </c>
      <c r="L104" s="3">
        <f>F104</f>
        <v>281</v>
      </c>
      <c r="M104" s="8" t="str">
        <f>VLOOKUP(A104,'ESO wayshrine names'!$A$3:$B$9992,2,)</f>
        <v>Fort Zeren Wayshrine</v>
      </c>
      <c r="N104" s="3" t="str">
        <f>VLOOKUP(F104,'ESO zone constants'!$A$3:$D$9999,4,FALSE)</f>
        <v>Bal Foyen</v>
      </c>
    </row>
    <row r="105" spans="1:14" x14ac:dyDescent="0.25">
      <c r="A105" s="79">
        <v>126</v>
      </c>
      <c r="B105">
        <v>18</v>
      </c>
      <c r="C105">
        <v>75</v>
      </c>
      <c r="D105" t="s">
        <v>198</v>
      </c>
      <c r="E105">
        <v>110</v>
      </c>
      <c r="F105">
        <v>281</v>
      </c>
      <c r="G105" t="s">
        <v>198</v>
      </c>
      <c r="H105">
        <v>1</v>
      </c>
      <c r="J105" s="30" t="str">
        <f>IF(A105&lt;&gt;"",IF(F105&lt;&gt;"",IF(OR(ISNA(A105),ISNA(F105)),"","["&amp;A105&amp;"]="&amp;F105&amp;","),""),"")</f>
        <v>[126]=281,</v>
      </c>
      <c r="K105" s="3">
        <f>A105</f>
        <v>126</v>
      </c>
      <c r="L105" s="3">
        <f>F105</f>
        <v>281</v>
      </c>
      <c r="M105" s="8" t="str">
        <f>VLOOKUP(A105,'ESO wayshrine names'!$A$3:$B$9992,2,)</f>
        <v>Foyen Docks Wayshrine</v>
      </c>
      <c r="N105" s="3" t="str">
        <f>VLOOKUP(F105,'ESO zone constants'!$A$3:$D$9999,4,FALSE)</f>
        <v>Bal Foyen</v>
      </c>
    </row>
    <row r="106" spans="1:14" x14ac:dyDescent="0.25">
      <c r="A106" s="79">
        <v>127</v>
      </c>
      <c r="B106">
        <v>15</v>
      </c>
      <c r="C106">
        <v>143</v>
      </c>
      <c r="D106" t="s">
        <v>264</v>
      </c>
      <c r="E106">
        <v>178</v>
      </c>
      <c r="F106">
        <v>381</v>
      </c>
      <c r="G106" t="s">
        <v>264</v>
      </c>
      <c r="H106">
        <v>1</v>
      </c>
      <c r="J106" s="30" t="str">
        <f>IF(A106&lt;&gt;"",IF(F106&lt;&gt;"",IF(OR(ISNA(A106),ISNA(F106)),"","["&amp;A106&amp;"]="&amp;F106&amp;","),""),"")</f>
        <v>[127]=381,</v>
      </c>
      <c r="K106" s="3">
        <f>A106</f>
        <v>127</v>
      </c>
      <c r="L106" s="3">
        <f>F106</f>
        <v>381</v>
      </c>
      <c r="M106" s="8" t="str">
        <f>VLOOKUP(A106,'ESO wayshrine names'!$A$3:$B$9992,2,)</f>
        <v>Windy Glade Wayshrine</v>
      </c>
      <c r="N106" s="3" t="str">
        <f>VLOOKUP(F106,'ESO zone constants'!$A$3:$D$9999,4,FALSE)</f>
        <v>Auridon</v>
      </c>
    </row>
    <row r="107" spans="1:14" x14ac:dyDescent="0.25">
      <c r="A107" s="79">
        <v>128</v>
      </c>
      <c r="B107">
        <v>23</v>
      </c>
      <c r="C107">
        <v>255</v>
      </c>
      <c r="D107" t="s">
        <v>2388</v>
      </c>
      <c r="E107">
        <v>154</v>
      </c>
      <c r="F107">
        <v>347</v>
      </c>
      <c r="G107" t="s">
        <v>2388</v>
      </c>
      <c r="H107">
        <v>1</v>
      </c>
      <c r="J107" s="30" t="str">
        <f>IF(A107&lt;&gt;"",IF(F107&lt;&gt;"",IF(OR(ISNA(A107),ISNA(F107)),"","["&amp;A107&amp;"]="&amp;F107&amp;","),""),"")</f>
        <v>[128]=347,</v>
      </c>
      <c r="K107" s="3">
        <f>A107</f>
        <v>128</v>
      </c>
      <c r="L107" s="3">
        <f>F107</f>
        <v>347</v>
      </c>
      <c r="M107" s="8" t="str">
        <f>VLOOKUP(A107,'ESO wayshrine names'!$A$3:$B$9992,2,)</f>
        <v>Library of Dusk Wayshrine</v>
      </c>
      <c r="N107" s="3" t="str">
        <f>VLOOKUP(F107,'ESO zone constants'!$A$3:$D$9999,4,FALSE)</f>
        <v>Coldharbour</v>
      </c>
    </row>
    <row r="108" spans="1:14" x14ac:dyDescent="0.25">
      <c r="A108" s="79">
        <v>129</v>
      </c>
      <c r="B108">
        <v>23</v>
      </c>
      <c r="C108">
        <v>255</v>
      </c>
      <c r="D108" t="s">
        <v>2388</v>
      </c>
      <c r="E108">
        <v>154</v>
      </c>
      <c r="F108">
        <v>347</v>
      </c>
      <c r="G108" t="s">
        <v>2388</v>
      </c>
      <c r="H108">
        <v>1</v>
      </c>
      <c r="J108" s="30" t="str">
        <f>IF(A108&lt;&gt;"",IF(F108&lt;&gt;"",IF(OR(ISNA(A108),ISNA(F108)),"","["&amp;A108&amp;"]="&amp;F108&amp;","),""),"")</f>
        <v>[129]=347,</v>
      </c>
      <c r="K108" s="3">
        <f>A108</f>
        <v>129</v>
      </c>
      <c r="L108" s="3">
        <f>F108</f>
        <v>347</v>
      </c>
      <c r="M108" s="8" t="str">
        <f>VLOOKUP(A108,'ESO wayshrine names'!$A$3:$B$9992,2,)</f>
        <v>Great Shackle Wayshrine</v>
      </c>
      <c r="N108" s="3" t="str">
        <f>VLOOKUP(F108,'ESO zone constants'!$A$3:$D$9999,4,FALSE)</f>
        <v>Coldharbour</v>
      </c>
    </row>
    <row r="109" spans="1:14" x14ac:dyDescent="0.25">
      <c r="A109" s="79">
        <v>130</v>
      </c>
      <c r="B109">
        <v>23</v>
      </c>
      <c r="C109">
        <v>255</v>
      </c>
      <c r="D109" t="s">
        <v>2388</v>
      </c>
      <c r="E109">
        <v>154</v>
      </c>
      <c r="F109">
        <v>347</v>
      </c>
      <c r="G109" t="s">
        <v>2388</v>
      </c>
      <c r="H109">
        <v>1</v>
      </c>
      <c r="J109" s="30" t="str">
        <f>IF(A109&lt;&gt;"",IF(F109&lt;&gt;"",IF(OR(ISNA(A109),ISNA(F109)),"","["&amp;A109&amp;"]="&amp;F109&amp;","),""),"")</f>
        <v>[130]=347,</v>
      </c>
      <c r="K109" s="3">
        <f>A109</f>
        <v>130</v>
      </c>
      <c r="L109" s="3">
        <f>F109</f>
        <v>347</v>
      </c>
      <c r="M109" s="8" t="str">
        <f>VLOOKUP(A109,'ESO wayshrine names'!$A$3:$B$9992,2,)</f>
        <v>The Chasm Wayshrine</v>
      </c>
      <c r="N109" s="3" t="str">
        <f>VLOOKUP(F109,'ESO zone constants'!$A$3:$D$9999,4,FALSE)</f>
        <v>Coldharbour</v>
      </c>
    </row>
    <row r="110" spans="1:14" x14ac:dyDescent="0.25">
      <c r="A110" s="79">
        <v>131</v>
      </c>
      <c r="B110">
        <v>23</v>
      </c>
      <c r="C110">
        <v>255</v>
      </c>
      <c r="D110" t="s">
        <v>2388</v>
      </c>
      <c r="E110">
        <v>154</v>
      </c>
      <c r="F110">
        <v>347</v>
      </c>
      <c r="G110" t="s">
        <v>2388</v>
      </c>
      <c r="H110">
        <v>1</v>
      </c>
      <c r="J110" s="30" t="str">
        <f>IF(A110&lt;&gt;"",IF(F110&lt;&gt;"",IF(OR(ISNA(A110),ISNA(F110)),"","["&amp;A110&amp;"]="&amp;F110&amp;","),""),"")</f>
        <v>[131]=347,</v>
      </c>
      <c r="K110" s="3">
        <f>A110</f>
        <v>131</v>
      </c>
      <c r="L110" s="3">
        <f>F110</f>
        <v>347</v>
      </c>
      <c r="M110" s="8" t="str">
        <f>VLOOKUP(A110,'ESO wayshrine names'!$A$3:$B$9992,2,)</f>
        <v>Hollow City Wayshrine</v>
      </c>
      <c r="N110" s="3" t="str">
        <f>VLOOKUP(F110,'ESO zone constants'!$A$3:$D$9999,4,FALSE)</f>
        <v>Coldharbour</v>
      </c>
    </row>
    <row r="111" spans="1:14" x14ac:dyDescent="0.25">
      <c r="A111" s="79">
        <v>132</v>
      </c>
      <c r="B111">
        <v>23</v>
      </c>
      <c r="C111">
        <v>255</v>
      </c>
      <c r="D111" t="s">
        <v>2388</v>
      </c>
      <c r="E111">
        <v>154</v>
      </c>
      <c r="F111">
        <v>347</v>
      </c>
      <c r="G111" t="s">
        <v>2388</v>
      </c>
      <c r="H111">
        <v>1</v>
      </c>
      <c r="J111" s="30" t="str">
        <f>IF(A111&lt;&gt;"",IF(F111&lt;&gt;"",IF(OR(ISNA(A111),ISNA(F111)),"","["&amp;A111&amp;"]="&amp;F111&amp;","),""),"")</f>
        <v>[132]=347,</v>
      </c>
      <c r="K111" s="3">
        <f>A111</f>
        <v>132</v>
      </c>
      <c r="L111" s="3">
        <f>F111</f>
        <v>347</v>
      </c>
      <c r="M111" s="8" t="str">
        <f>VLOOKUP(A111,'ESO wayshrine names'!$A$3:$B$9992,2,)</f>
        <v>Endless Stair Wayshrine</v>
      </c>
      <c r="N111" s="3" t="str">
        <f>VLOOKUP(F111,'ESO zone constants'!$A$3:$D$9999,4,FALSE)</f>
        <v>Coldharbour</v>
      </c>
    </row>
    <row r="112" spans="1:14" x14ac:dyDescent="0.25">
      <c r="A112" s="79">
        <v>133</v>
      </c>
      <c r="B112">
        <v>23</v>
      </c>
      <c r="C112">
        <v>255</v>
      </c>
      <c r="D112" t="s">
        <v>2388</v>
      </c>
      <c r="E112">
        <v>154</v>
      </c>
      <c r="F112">
        <v>347</v>
      </c>
      <c r="G112" t="s">
        <v>2388</v>
      </c>
      <c r="H112">
        <v>1</v>
      </c>
      <c r="J112" s="30" t="str">
        <f>IF(A112&lt;&gt;"",IF(F112&lt;&gt;"",IF(OR(ISNA(A112),ISNA(F112)),"","["&amp;A112&amp;"]="&amp;F112&amp;","),""),"")</f>
        <v>[133]=347,</v>
      </c>
      <c r="K112" s="3">
        <f>A112</f>
        <v>133</v>
      </c>
      <c r="L112" s="3">
        <f>F112</f>
        <v>347</v>
      </c>
      <c r="M112" s="8" t="str">
        <f>VLOOKUP(A112,'ESO wayshrine names'!$A$3:$B$9992,2,)</f>
        <v>Everfull Flagon Wayshrine</v>
      </c>
      <c r="N112" s="3" t="str">
        <f>VLOOKUP(F112,'ESO zone constants'!$A$3:$D$9999,4,FALSE)</f>
        <v>Coldharbour</v>
      </c>
    </row>
    <row r="113" spans="1:14" x14ac:dyDescent="0.25">
      <c r="A113" s="79">
        <v>134</v>
      </c>
      <c r="B113">
        <v>23</v>
      </c>
      <c r="C113">
        <v>255</v>
      </c>
      <c r="D113" t="s">
        <v>2388</v>
      </c>
      <c r="E113">
        <v>154</v>
      </c>
      <c r="F113">
        <v>347</v>
      </c>
      <c r="G113" t="s">
        <v>2388</v>
      </c>
      <c r="H113">
        <v>1</v>
      </c>
      <c r="J113" s="30" t="str">
        <f>IF(A113&lt;&gt;"",IF(F113&lt;&gt;"",IF(OR(ISNA(A113),ISNA(F113)),"","["&amp;A113&amp;"]="&amp;F113&amp;","),""),"")</f>
        <v>[134]=347,</v>
      </c>
      <c r="K113" s="3">
        <f>A113</f>
        <v>134</v>
      </c>
      <c r="L113" s="3">
        <f>F113</f>
        <v>347</v>
      </c>
      <c r="M113" s="8" t="str">
        <f>VLOOKUP(A113,'ESO wayshrine names'!$A$3:$B$9992,2,)</f>
        <v>Moonless Walk Wayshrine</v>
      </c>
      <c r="N113" s="3" t="str">
        <f>VLOOKUP(F113,'ESO zone constants'!$A$3:$D$9999,4,FALSE)</f>
        <v>Coldharbour</v>
      </c>
    </row>
    <row r="114" spans="1:14" x14ac:dyDescent="0.25">
      <c r="A114" s="79">
        <v>135</v>
      </c>
      <c r="B114">
        <v>23</v>
      </c>
      <c r="C114">
        <v>255</v>
      </c>
      <c r="D114" t="s">
        <v>2388</v>
      </c>
      <c r="E114">
        <v>154</v>
      </c>
      <c r="F114">
        <v>347</v>
      </c>
      <c r="G114" t="s">
        <v>2388</v>
      </c>
      <c r="H114">
        <v>1</v>
      </c>
      <c r="J114" s="30" t="str">
        <f>IF(A114&lt;&gt;"",IF(F114&lt;&gt;"",IF(OR(ISNA(A114),ISNA(F114)),"","["&amp;A114&amp;"]="&amp;F114&amp;","),""),"")</f>
        <v>[135]=347,</v>
      </c>
      <c r="K114" s="3">
        <f>A114</f>
        <v>135</v>
      </c>
      <c r="L114" s="3">
        <f>F114</f>
        <v>347</v>
      </c>
      <c r="M114" s="8" t="str">
        <f>VLOOKUP(A114,'ESO wayshrine names'!$A$3:$B$9992,2,)</f>
        <v>Haj Uxith Wayshrine</v>
      </c>
      <c r="N114" s="3" t="str">
        <f>VLOOKUP(F114,'ESO zone constants'!$A$3:$D$9999,4,FALSE)</f>
        <v>Coldharbour</v>
      </c>
    </row>
    <row r="115" spans="1:14" x14ac:dyDescent="0.25">
      <c r="A115" s="79">
        <v>136</v>
      </c>
      <c r="B115">
        <v>23</v>
      </c>
      <c r="C115">
        <v>255</v>
      </c>
      <c r="D115" t="s">
        <v>2388</v>
      </c>
      <c r="E115">
        <v>154</v>
      </c>
      <c r="F115">
        <v>347</v>
      </c>
      <c r="G115" t="s">
        <v>2388</v>
      </c>
      <c r="H115">
        <v>1</v>
      </c>
      <c r="J115" s="30" t="str">
        <f>IF(A115&lt;&gt;"",IF(F115&lt;&gt;"",IF(OR(ISNA(A115),ISNA(F115)),"","["&amp;A115&amp;"]="&amp;F115&amp;","),""),"")</f>
        <v>[136]=347,</v>
      </c>
      <c r="K115" s="3">
        <f>A115</f>
        <v>136</v>
      </c>
      <c r="L115" s="3">
        <f>F115</f>
        <v>347</v>
      </c>
      <c r="M115" s="8" t="str">
        <f>VLOOKUP(A115,'ESO wayshrine names'!$A$3:$B$9992,2,)</f>
        <v>Manor of Revelry Wayshrine</v>
      </c>
      <c r="N115" s="3" t="str">
        <f>VLOOKUP(F115,'ESO zone constants'!$A$3:$D$9999,4,FALSE)</f>
        <v>Coldharbour</v>
      </c>
    </row>
    <row r="116" spans="1:14" x14ac:dyDescent="0.25">
      <c r="A116" s="79">
        <v>137</v>
      </c>
      <c r="B116">
        <v>5</v>
      </c>
      <c r="C116">
        <v>30</v>
      </c>
      <c r="D116" t="s">
        <v>2864</v>
      </c>
      <c r="E116">
        <v>17</v>
      </c>
      <c r="F116">
        <v>104</v>
      </c>
      <c r="G116" t="s">
        <v>2865</v>
      </c>
      <c r="H116">
        <v>1</v>
      </c>
      <c r="J116" s="30" t="str">
        <f>IF(A116&lt;&gt;"",IF(F116&lt;&gt;"",IF(OR(ISNA(A116),ISNA(F116)),"","["&amp;A116&amp;"]="&amp;F116&amp;","),""),"")</f>
        <v>[137]=104,</v>
      </c>
      <c r="K116" s="3">
        <f>A116</f>
        <v>137</v>
      </c>
      <c r="L116" s="3">
        <f>F116</f>
        <v>104</v>
      </c>
      <c r="M116" s="8" t="str">
        <f>VLOOKUP(A116,'ESO wayshrine names'!$A$3:$B$9992,2,)</f>
        <v>Sep's Spine Wayshrine</v>
      </c>
      <c r="N116" s="3" t="str">
        <f>VLOOKUP(F116,'ESO zone constants'!$A$3:$D$9999,4,FALSE)</f>
        <v>Alik'r Desert</v>
      </c>
    </row>
    <row r="117" spans="1:14" x14ac:dyDescent="0.25">
      <c r="A117" s="79">
        <v>138</v>
      </c>
      <c r="B117">
        <v>19</v>
      </c>
      <c r="C117">
        <v>201</v>
      </c>
      <c r="D117" t="s">
        <v>2948</v>
      </c>
      <c r="E117">
        <v>304</v>
      </c>
      <c r="F117">
        <v>534</v>
      </c>
      <c r="G117" t="s">
        <v>2948</v>
      </c>
      <c r="H117">
        <v>1</v>
      </c>
      <c r="J117" s="30" t="str">
        <f>IF(A117&lt;&gt;"",IF(F117&lt;&gt;"",IF(OR(ISNA(A117),ISNA(F117)),"","["&amp;A117&amp;"]="&amp;F117&amp;","),""),"")</f>
        <v>[138]=534,</v>
      </c>
      <c r="K117" s="3">
        <f>A117</f>
        <v>138</v>
      </c>
      <c r="L117" s="3">
        <f>F117</f>
        <v>534</v>
      </c>
      <c r="M117" s="8" t="str">
        <f>VLOOKUP(A117,'ESO wayshrine names'!$A$3:$B$9992,2,)</f>
        <v>Port Hunding Wayshrine</v>
      </c>
      <c r="N117" s="3" t="str">
        <f>VLOOKUP(F117,'ESO zone constants'!$A$3:$D$9999,4,FALSE)</f>
        <v>Stros M'Kai</v>
      </c>
    </row>
    <row r="118" spans="1:14" x14ac:dyDescent="0.25">
      <c r="A118" s="79">
        <v>139</v>
      </c>
      <c r="B118">
        <v>23</v>
      </c>
      <c r="C118">
        <v>255</v>
      </c>
      <c r="D118" t="s">
        <v>2388</v>
      </c>
      <c r="E118">
        <v>154</v>
      </c>
      <c r="F118">
        <v>347</v>
      </c>
      <c r="G118" t="s">
        <v>2388</v>
      </c>
      <c r="H118">
        <v>1</v>
      </c>
      <c r="J118" s="30" t="str">
        <f>IF(A118&lt;&gt;"",IF(F118&lt;&gt;"",IF(OR(ISNA(A118),ISNA(F118)),"","["&amp;A118&amp;"]="&amp;F118&amp;","),""),"")</f>
        <v>[139]=347,</v>
      </c>
      <c r="K118" s="3">
        <f>A118</f>
        <v>139</v>
      </c>
      <c r="L118" s="3">
        <f>F118</f>
        <v>347</v>
      </c>
      <c r="M118" s="8" t="str">
        <f>VLOOKUP(A118,'ESO wayshrine names'!$A$3:$B$9992,2,)</f>
        <v>Reaver Citadel Wayshrine</v>
      </c>
      <c r="N118" s="3" t="str">
        <f>VLOOKUP(F118,'ESO zone constants'!$A$3:$D$9999,4,FALSE)</f>
        <v>Coldharbour</v>
      </c>
    </row>
    <row r="119" spans="1:14" x14ac:dyDescent="0.25">
      <c r="A119" s="79">
        <v>140</v>
      </c>
      <c r="B119">
        <v>23</v>
      </c>
      <c r="C119">
        <v>255</v>
      </c>
      <c r="D119" t="s">
        <v>2388</v>
      </c>
      <c r="E119">
        <v>154</v>
      </c>
      <c r="F119">
        <v>347</v>
      </c>
      <c r="G119" t="s">
        <v>2388</v>
      </c>
      <c r="H119">
        <v>1</v>
      </c>
      <c r="J119" s="30" t="str">
        <f>IF(A119&lt;&gt;"",IF(F119&lt;&gt;"",IF(OR(ISNA(A119),ISNA(F119)),"","["&amp;A119&amp;"]="&amp;F119&amp;","),""),"")</f>
        <v>[140]=347,</v>
      </c>
      <c r="K119" s="3">
        <f>A119</f>
        <v>140</v>
      </c>
      <c r="L119" s="3">
        <f>F119</f>
        <v>347</v>
      </c>
      <c r="M119" s="8" t="str">
        <f>VLOOKUP(A119,'ESO wayshrine names'!$A$3:$B$9992,2,)</f>
        <v>The Orchard Wayshrine</v>
      </c>
      <c r="N119" s="3" t="str">
        <f>VLOOKUP(F119,'ESO zone constants'!$A$3:$D$9999,4,FALSE)</f>
        <v>Coldharbour</v>
      </c>
    </row>
    <row r="120" spans="1:14" x14ac:dyDescent="0.25">
      <c r="A120" s="79">
        <v>141</v>
      </c>
      <c r="B120">
        <v>21</v>
      </c>
      <c r="C120">
        <v>258</v>
      </c>
      <c r="D120" t="s">
        <v>2952</v>
      </c>
      <c r="E120">
        <v>306</v>
      </c>
      <c r="F120">
        <v>537</v>
      </c>
      <c r="G120" t="s">
        <v>2952</v>
      </c>
      <c r="H120">
        <v>1</v>
      </c>
      <c r="J120" s="30" t="str">
        <f>IF(A120&lt;&gt;"",IF(F120&lt;&gt;"",IF(OR(ISNA(A120),ISNA(F120)),"","["&amp;A120&amp;"]="&amp;F120&amp;","),""),"")</f>
        <v>[141]=537,</v>
      </c>
      <c r="K120" s="3">
        <f>A120</f>
        <v>141</v>
      </c>
      <c r="L120" s="3">
        <f>F120</f>
        <v>537</v>
      </c>
      <c r="M120" s="8" t="str">
        <f>VLOOKUP(A120,'ESO wayshrine names'!$A$3:$B$9992,2,)</f>
        <v>Khenarthi's Roost Wayshrine</v>
      </c>
      <c r="N120" s="3" t="str">
        <f>VLOOKUP(F120,'ESO zone constants'!$A$3:$D$9999,4,FALSE)</f>
        <v>Khenarthi's Roost</v>
      </c>
    </row>
    <row r="121" spans="1:14" x14ac:dyDescent="0.25">
      <c r="A121" s="79">
        <v>142</v>
      </c>
      <c r="B121">
        <v>21</v>
      </c>
      <c r="C121">
        <v>258</v>
      </c>
      <c r="D121" t="s">
        <v>2952</v>
      </c>
      <c r="E121">
        <v>306</v>
      </c>
      <c r="F121">
        <v>537</v>
      </c>
      <c r="G121" t="s">
        <v>2952</v>
      </c>
      <c r="H121">
        <v>1</v>
      </c>
      <c r="J121" s="30" t="str">
        <f>IF(A121&lt;&gt;"",IF(F121&lt;&gt;"",IF(OR(ISNA(A121),ISNA(F121)),"","["&amp;A121&amp;"]="&amp;F121&amp;","),""),"")</f>
        <v>[142]=537,</v>
      </c>
      <c r="K121" s="3">
        <f>A121</f>
        <v>142</v>
      </c>
      <c r="L121" s="3">
        <f>F121</f>
        <v>537</v>
      </c>
      <c r="M121" s="8" t="str">
        <f>VLOOKUP(A121,'ESO wayshrine names'!$A$3:$B$9992,2,)</f>
        <v>Mistral Wayshrine</v>
      </c>
      <c r="N121" s="3" t="str">
        <f>VLOOKUP(F121,'ESO zone constants'!$A$3:$D$9999,4,FALSE)</f>
        <v>Khenarthi's Roost</v>
      </c>
    </row>
    <row r="122" spans="1:14" x14ac:dyDescent="0.25">
      <c r="A122" s="79">
        <v>143</v>
      </c>
      <c r="B122">
        <v>16</v>
      </c>
      <c r="C122">
        <v>300</v>
      </c>
      <c r="D122" t="s">
        <v>2310</v>
      </c>
      <c r="E122">
        <v>18</v>
      </c>
      <c r="F122">
        <v>108</v>
      </c>
      <c r="G122" t="s">
        <v>2310</v>
      </c>
      <c r="H122">
        <v>1</v>
      </c>
      <c r="J122" s="30" t="str">
        <f>IF(A122&lt;&gt;"",IF(F122&lt;&gt;"",IF(OR(ISNA(A122),ISNA(F122)),"","["&amp;A122&amp;"]="&amp;F122&amp;","),""),"")</f>
        <v>[143]=108,</v>
      </c>
      <c r="K122" s="3">
        <f>A122</f>
        <v>143</v>
      </c>
      <c r="L122" s="3">
        <f>F122</f>
        <v>108</v>
      </c>
      <c r="M122" s="8" t="str">
        <f>VLOOKUP(A122,'ESO wayshrine names'!$A$3:$B$9992,2,)</f>
        <v>Marbruk Wayshrine</v>
      </c>
      <c r="N122" s="3" t="str">
        <f>VLOOKUP(F122,'ESO zone constants'!$A$3:$D$9999,4,FALSE)</f>
        <v>Greenshade</v>
      </c>
    </row>
    <row r="123" spans="1:14" x14ac:dyDescent="0.25">
      <c r="A123" s="79">
        <v>144</v>
      </c>
      <c r="B123">
        <v>17</v>
      </c>
      <c r="C123">
        <v>256</v>
      </c>
      <c r="D123" t="s">
        <v>2311</v>
      </c>
      <c r="E123">
        <v>179</v>
      </c>
      <c r="F123">
        <v>382</v>
      </c>
      <c r="G123" t="s">
        <v>2311</v>
      </c>
      <c r="H123">
        <v>1</v>
      </c>
      <c r="J123" s="30" t="str">
        <f>IF(A123&lt;&gt;"",IF(F123&lt;&gt;"",IF(OR(ISNA(A123),ISNA(F123)),"","["&amp;A123&amp;"]="&amp;F123&amp;","),""),"")</f>
        <v>[144]=382,</v>
      </c>
      <c r="K123" s="3">
        <f>A123</f>
        <v>144</v>
      </c>
      <c r="L123" s="3">
        <f>F123</f>
        <v>382</v>
      </c>
      <c r="M123" s="8" t="str">
        <f>VLOOKUP(A123,'ESO wayshrine names'!$A$3:$B$9992,2,)</f>
        <v>Vinedusk Wayshrine</v>
      </c>
      <c r="N123" s="3" t="str">
        <f>VLOOKUP(F123,'ESO zone constants'!$A$3:$D$9999,4,FALSE)</f>
        <v>Reaper's March</v>
      </c>
    </row>
    <row r="124" spans="1:14" x14ac:dyDescent="0.25">
      <c r="A124" s="79">
        <v>145</v>
      </c>
      <c r="B124">
        <v>23</v>
      </c>
      <c r="C124">
        <v>255</v>
      </c>
      <c r="D124" t="s">
        <v>2388</v>
      </c>
      <c r="E124">
        <v>154</v>
      </c>
      <c r="F124">
        <v>347</v>
      </c>
      <c r="G124" t="s">
        <v>2388</v>
      </c>
      <c r="H124">
        <v>1</v>
      </c>
      <c r="J124" s="30" t="str">
        <f>IF(A124&lt;&gt;"",IF(F124&lt;&gt;"",IF(OR(ISNA(A124),ISNA(F124)),"","["&amp;A124&amp;"]="&amp;F124&amp;","),""),"")</f>
        <v>[145]=347,</v>
      </c>
      <c r="K124" s="3">
        <f>A124</f>
        <v>145</v>
      </c>
      <c r="L124" s="3">
        <f>F124</f>
        <v>347</v>
      </c>
      <c r="M124" s="8" t="str">
        <f>VLOOKUP(A124,'ESO wayshrine names'!$A$3:$B$9992,2,)</f>
        <v>Shrouded Plains Wayshrine</v>
      </c>
      <c r="N124" s="3" t="str">
        <f>VLOOKUP(F124,'ESO zone constants'!$A$3:$D$9999,4,FALSE)</f>
        <v>Coldharbour</v>
      </c>
    </row>
    <row r="125" spans="1:14" x14ac:dyDescent="0.25">
      <c r="A125" s="79">
        <v>146</v>
      </c>
      <c r="B125">
        <v>23</v>
      </c>
      <c r="C125">
        <v>255</v>
      </c>
      <c r="D125" t="s">
        <v>2388</v>
      </c>
      <c r="E125">
        <v>154</v>
      </c>
      <c r="F125">
        <v>347</v>
      </c>
      <c r="G125" t="s">
        <v>2388</v>
      </c>
      <c r="H125">
        <v>1</v>
      </c>
      <c r="J125" s="30" t="str">
        <f>IF(A125&lt;&gt;"",IF(F125&lt;&gt;"",IF(OR(ISNA(A125),ISNA(F125)),"","["&amp;A125&amp;"]="&amp;F125&amp;","),""),"")</f>
        <v>[146]=347,</v>
      </c>
      <c r="K125" s="3">
        <f>A125</f>
        <v>146</v>
      </c>
      <c r="L125" s="3">
        <f>F125</f>
        <v>347</v>
      </c>
      <c r="M125" s="8" t="str">
        <f>VLOOKUP(A125,'ESO wayshrine names'!$A$3:$B$9992,2,)</f>
        <v>Court of Contempt Wayshrine</v>
      </c>
      <c r="N125" s="3" t="str">
        <f>VLOOKUP(F125,'ESO zone constants'!$A$3:$D$9999,4,FALSE)</f>
        <v>Coldharbour</v>
      </c>
    </row>
    <row r="126" spans="1:14" x14ac:dyDescent="0.25">
      <c r="A126" s="79">
        <v>147</v>
      </c>
      <c r="B126">
        <v>16</v>
      </c>
      <c r="C126">
        <v>300</v>
      </c>
      <c r="D126" t="s">
        <v>2310</v>
      </c>
      <c r="E126">
        <v>18</v>
      </c>
      <c r="F126">
        <v>108</v>
      </c>
      <c r="G126" t="s">
        <v>2310</v>
      </c>
      <c r="H126">
        <v>1</v>
      </c>
      <c r="J126" s="30" t="str">
        <f>IF(A126&lt;&gt;"",IF(F126&lt;&gt;"",IF(OR(ISNA(A126),ISNA(F126)),"","["&amp;A126&amp;"]="&amp;F126&amp;","),""),"")</f>
        <v>[147]=108,</v>
      </c>
      <c r="K126" s="3">
        <f>A126</f>
        <v>147</v>
      </c>
      <c r="L126" s="3">
        <f>F126</f>
        <v>108</v>
      </c>
      <c r="M126" s="8" t="str">
        <f>VLOOKUP(A126,'ESO wayshrine names'!$A$3:$B$9992,2,)</f>
        <v>Greenheart Wayshrine</v>
      </c>
      <c r="N126" s="3" t="str">
        <f>VLOOKUP(F126,'ESO zone constants'!$A$3:$D$9999,4,FALSE)</f>
        <v>Greenshade</v>
      </c>
    </row>
    <row r="127" spans="1:14" x14ac:dyDescent="0.25">
      <c r="A127" s="79">
        <v>148</v>
      </c>
      <c r="B127">
        <v>16</v>
      </c>
      <c r="C127">
        <v>300</v>
      </c>
      <c r="D127" t="s">
        <v>2310</v>
      </c>
      <c r="E127">
        <v>18</v>
      </c>
      <c r="F127">
        <v>108</v>
      </c>
      <c r="G127" t="s">
        <v>2310</v>
      </c>
      <c r="H127">
        <v>1</v>
      </c>
      <c r="J127" s="30" t="str">
        <f>IF(A127&lt;&gt;"",IF(F127&lt;&gt;"",IF(OR(ISNA(A127),ISNA(F127)),"","["&amp;A127&amp;"]="&amp;F127&amp;","),""),"")</f>
        <v>[148]=108,</v>
      </c>
      <c r="K127" s="3">
        <f>A127</f>
        <v>148</v>
      </c>
      <c r="L127" s="3">
        <f>F127</f>
        <v>108</v>
      </c>
      <c r="M127" s="8" t="str">
        <f>VLOOKUP(A127,'ESO wayshrine names'!$A$3:$B$9992,2,)</f>
        <v>Labyrinth Wayshrine</v>
      </c>
      <c r="N127" s="3" t="str">
        <f>VLOOKUP(F127,'ESO zone constants'!$A$3:$D$9999,4,FALSE)</f>
        <v>Greenshade</v>
      </c>
    </row>
    <row r="128" spans="1:14" x14ac:dyDescent="0.25">
      <c r="A128" s="79">
        <v>149</v>
      </c>
      <c r="B128">
        <v>16</v>
      </c>
      <c r="C128">
        <v>300</v>
      </c>
      <c r="D128" t="s">
        <v>2310</v>
      </c>
      <c r="E128">
        <v>18</v>
      </c>
      <c r="F128">
        <v>108</v>
      </c>
      <c r="G128" t="s">
        <v>2310</v>
      </c>
      <c r="H128">
        <v>1</v>
      </c>
      <c r="J128" s="30" t="str">
        <f>IF(A128&lt;&gt;"",IF(F128&lt;&gt;"",IF(OR(ISNA(A128),ISNA(F128)),"","["&amp;A128&amp;"]="&amp;F128&amp;","),""),"")</f>
        <v>[149]=108,</v>
      </c>
      <c r="K128" s="3">
        <f>A128</f>
        <v>149</v>
      </c>
      <c r="L128" s="3">
        <f>F128</f>
        <v>108</v>
      </c>
      <c r="M128" s="8" t="str">
        <f>VLOOKUP(A128,'ESO wayshrine names'!$A$3:$B$9992,2,)</f>
        <v>Falinesti Wayshrine</v>
      </c>
      <c r="N128" s="3" t="str">
        <f>VLOOKUP(F128,'ESO zone constants'!$A$3:$D$9999,4,FALSE)</f>
        <v>Greenshade</v>
      </c>
    </row>
    <row r="129" spans="1:14" x14ac:dyDescent="0.25">
      <c r="A129" s="79">
        <v>150</v>
      </c>
      <c r="B129">
        <v>16</v>
      </c>
      <c r="C129">
        <v>300</v>
      </c>
      <c r="D129" t="s">
        <v>2310</v>
      </c>
      <c r="E129">
        <v>18</v>
      </c>
      <c r="F129">
        <v>108</v>
      </c>
      <c r="G129" t="s">
        <v>2310</v>
      </c>
      <c r="H129">
        <v>1</v>
      </c>
      <c r="J129" s="30" t="str">
        <f>IF(A129&lt;&gt;"",IF(F129&lt;&gt;"",IF(OR(ISNA(A129),ISNA(F129)),"","["&amp;A129&amp;"]="&amp;F129&amp;","),""),"")</f>
        <v>[150]=108,</v>
      </c>
      <c r="K129" s="3">
        <f>A129</f>
        <v>150</v>
      </c>
      <c r="L129" s="3">
        <f>F129</f>
        <v>108</v>
      </c>
      <c r="M129" s="8" t="str">
        <f>VLOOKUP(A129,'ESO wayshrine names'!$A$3:$B$9992,2,)</f>
        <v>Seaside Sanctuary</v>
      </c>
      <c r="N129" s="3" t="str">
        <f>VLOOKUP(F129,'ESO zone constants'!$A$3:$D$9999,4,FALSE)</f>
        <v>Greenshade</v>
      </c>
    </row>
    <row r="130" spans="1:14" x14ac:dyDescent="0.25">
      <c r="A130" s="79">
        <v>151</v>
      </c>
      <c r="B130">
        <v>16</v>
      </c>
      <c r="C130">
        <v>300</v>
      </c>
      <c r="D130" t="s">
        <v>2310</v>
      </c>
      <c r="E130">
        <v>18</v>
      </c>
      <c r="F130">
        <v>108</v>
      </c>
      <c r="G130" t="s">
        <v>2310</v>
      </c>
      <c r="H130">
        <v>1</v>
      </c>
      <c r="J130" s="30" t="str">
        <f>IF(A130&lt;&gt;"",IF(F130&lt;&gt;"",IF(OR(ISNA(A130),ISNA(F130)),"","["&amp;A130&amp;"]="&amp;F130&amp;","),""),"")</f>
        <v>[151]=108,</v>
      </c>
      <c r="K130" s="3">
        <f>A130</f>
        <v>151</v>
      </c>
      <c r="L130" s="3">
        <f>F130</f>
        <v>108</v>
      </c>
      <c r="M130" s="8" t="str">
        <f>VLOOKUP(A130,'ESO wayshrine names'!$A$3:$B$9992,2,)</f>
        <v>Verrant Morass Wayshrine</v>
      </c>
      <c r="N130" s="3" t="str">
        <f>VLOOKUP(F130,'ESO zone constants'!$A$3:$D$9999,4,FALSE)</f>
        <v>Greenshade</v>
      </c>
    </row>
    <row r="131" spans="1:14" x14ac:dyDescent="0.25">
      <c r="A131" s="79">
        <v>152</v>
      </c>
      <c r="B131">
        <v>16</v>
      </c>
      <c r="C131">
        <v>300</v>
      </c>
      <c r="D131" t="s">
        <v>2310</v>
      </c>
      <c r="E131">
        <v>18</v>
      </c>
      <c r="F131">
        <v>108</v>
      </c>
      <c r="G131" t="s">
        <v>2310</v>
      </c>
      <c r="H131">
        <v>1</v>
      </c>
      <c r="J131" s="30" t="str">
        <f>IF(A131&lt;&gt;"",IF(F131&lt;&gt;"",IF(OR(ISNA(A131),ISNA(F131)),"","["&amp;A131&amp;"]="&amp;F131&amp;","),""),"")</f>
        <v>[152]=108,</v>
      </c>
      <c r="K131" s="3">
        <f>A131</f>
        <v>152</v>
      </c>
      <c r="L131" s="3">
        <f>F131</f>
        <v>108</v>
      </c>
      <c r="M131" s="8" t="str">
        <f>VLOOKUP(A131,'ESO wayshrine names'!$A$3:$B$9992,2,)</f>
        <v>Woodhearth Wayshrine</v>
      </c>
      <c r="N131" s="3" t="str">
        <f>VLOOKUP(F131,'ESO zone constants'!$A$3:$D$9999,4,FALSE)</f>
        <v>Greenshade</v>
      </c>
    </row>
    <row r="132" spans="1:14" x14ac:dyDescent="0.25">
      <c r="A132" s="79">
        <v>153</v>
      </c>
      <c r="B132">
        <v>16</v>
      </c>
      <c r="C132">
        <v>300</v>
      </c>
      <c r="D132" t="s">
        <v>2310</v>
      </c>
      <c r="E132">
        <v>18</v>
      </c>
      <c r="F132">
        <v>108</v>
      </c>
      <c r="G132" t="s">
        <v>2310</v>
      </c>
      <c r="H132">
        <v>1</v>
      </c>
      <c r="J132" s="30" t="str">
        <f>IF(A132&lt;&gt;"",IF(F132&lt;&gt;"",IF(OR(ISNA(A132),ISNA(F132)),"","["&amp;A132&amp;"]="&amp;F132&amp;","),""),"")</f>
        <v>[153]=108,</v>
      </c>
      <c r="K132" s="3">
        <f>A132</f>
        <v>153</v>
      </c>
      <c r="L132" s="3">
        <f>F132</f>
        <v>108</v>
      </c>
      <c r="M132" s="8" t="str">
        <f>VLOOKUP(A132,'ESO wayshrine names'!$A$3:$B$9992,2,)</f>
        <v>Moonhenge Wayshrine</v>
      </c>
      <c r="N132" s="3" t="str">
        <f>VLOOKUP(F132,'ESO zone constants'!$A$3:$D$9999,4,FALSE)</f>
        <v>Greenshade</v>
      </c>
    </row>
    <row r="133" spans="1:14" x14ac:dyDescent="0.25">
      <c r="A133" s="79">
        <v>154</v>
      </c>
      <c r="B133">
        <v>16</v>
      </c>
      <c r="C133">
        <v>300</v>
      </c>
      <c r="D133" t="s">
        <v>2310</v>
      </c>
      <c r="E133">
        <v>18</v>
      </c>
      <c r="F133">
        <v>108</v>
      </c>
      <c r="G133" t="s">
        <v>2310</v>
      </c>
      <c r="H133">
        <v>1</v>
      </c>
      <c r="J133" s="30" t="str">
        <f>IF(A133&lt;&gt;"",IF(F133&lt;&gt;"",IF(OR(ISNA(A133),ISNA(F133)),"","["&amp;A133&amp;"]="&amp;F133&amp;","),""),"")</f>
        <v>[154]=108,</v>
      </c>
      <c r="K133" s="3">
        <f>A133</f>
        <v>154</v>
      </c>
      <c r="L133" s="3">
        <f>F133</f>
        <v>108</v>
      </c>
      <c r="M133" s="8" t="str">
        <f>VLOOKUP(A133,'ESO wayshrine names'!$A$3:$B$9992,2,)</f>
        <v>Serpent's Grotto Wayshrine</v>
      </c>
      <c r="N133" s="3" t="str">
        <f>VLOOKUP(F133,'ESO zone constants'!$A$3:$D$9999,4,FALSE)</f>
        <v>Greenshade</v>
      </c>
    </row>
    <row r="134" spans="1:14" x14ac:dyDescent="0.25">
      <c r="A134" s="79">
        <v>155</v>
      </c>
      <c r="B134">
        <v>5</v>
      </c>
      <c r="C134">
        <v>30</v>
      </c>
      <c r="D134" t="s">
        <v>2864</v>
      </c>
      <c r="E134">
        <v>17</v>
      </c>
      <c r="F134">
        <v>104</v>
      </c>
      <c r="G134" t="s">
        <v>2865</v>
      </c>
      <c r="H134">
        <v>1</v>
      </c>
      <c r="J134" s="30" t="str">
        <f>IF(A134&lt;&gt;"",IF(F134&lt;&gt;"",IF(OR(ISNA(A134),ISNA(F134)),"","["&amp;A134&amp;"]="&amp;F134&amp;","),""),"")</f>
        <v>[155]=104,</v>
      </c>
      <c r="K134" s="3">
        <f>A134</f>
        <v>155</v>
      </c>
      <c r="L134" s="3">
        <f>F134</f>
        <v>104</v>
      </c>
      <c r="M134" s="8" t="str">
        <f>VLOOKUP(A134,'ESO wayshrine names'!$A$3:$B$9992,2,)</f>
        <v>Goat's Head Oasis Wayshrine</v>
      </c>
      <c r="N134" s="3" t="str">
        <f>VLOOKUP(F134,'ESO zone constants'!$A$3:$D$9999,4,FALSE)</f>
        <v>Alik'r Desert</v>
      </c>
    </row>
    <row r="135" spans="1:14" x14ac:dyDescent="0.25">
      <c r="A135" s="79">
        <v>156</v>
      </c>
      <c r="B135">
        <v>17</v>
      </c>
      <c r="C135">
        <v>256</v>
      </c>
      <c r="D135" t="s">
        <v>2311</v>
      </c>
      <c r="E135">
        <v>179</v>
      </c>
      <c r="F135">
        <v>382</v>
      </c>
      <c r="G135" t="s">
        <v>2311</v>
      </c>
      <c r="H135">
        <v>1</v>
      </c>
      <c r="J135" s="30" t="str">
        <f>IF(A135&lt;&gt;"",IF(F135&lt;&gt;"",IF(OR(ISNA(A135),ISNA(F135)),"","["&amp;A135&amp;"]="&amp;F135&amp;","),""),"")</f>
        <v>[156]=382,</v>
      </c>
      <c r="K135" s="3">
        <f>A135</f>
        <v>156</v>
      </c>
      <c r="L135" s="3">
        <f>F135</f>
        <v>382</v>
      </c>
      <c r="M135" s="8" t="str">
        <f>VLOOKUP(A135,'ESO wayshrine names'!$A$3:$B$9992,2,)</f>
        <v>Fort Grimwatch Wayshrine</v>
      </c>
      <c r="N135" s="3" t="str">
        <f>VLOOKUP(F135,'ESO zone constants'!$A$3:$D$9999,4,FALSE)</f>
        <v>Reaper's March</v>
      </c>
    </row>
    <row r="136" spans="1:14" x14ac:dyDescent="0.25">
      <c r="A136" s="79">
        <v>157</v>
      </c>
      <c r="B136">
        <v>17</v>
      </c>
      <c r="C136">
        <v>256</v>
      </c>
      <c r="D136" t="s">
        <v>2311</v>
      </c>
      <c r="E136">
        <v>179</v>
      </c>
      <c r="F136">
        <v>382</v>
      </c>
      <c r="G136" t="s">
        <v>2311</v>
      </c>
      <c r="H136">
        <v>1</v>
      </c>
      <c r="J136" s="30" t="str">
        <f>IF(A136&lt;&gt;"",IF(F136&lt;&gt;"",IF(OR(ISNA(A136),ISNA(F136)),"","["&amp;A136&amp;"]="&amp;F136&amp;","),""),"")</f>
        <v>[157]=382,</v>
      </c>
      <c r="K136" s="3">
        <f>A136</f>
        <v>157</v>
      </c>
      <c r="L136" s="3">
        <f>F136</f>
        <v>382</v>
      </c>
      <c r="M136" s="8" t="str">
        <f>VLOOKUP(A136,'ESO wayshrine names'!$A$3:$B$9992,2,)</f>
        <v>Fort Sphinxmoth Wayshrine</v>
      </c>
      <c r="N136" s="3" t="str">
        <f>VLOOKUP(F136,'ESO zone constants'!$A$3:$D$9999,4,FALSE)</f>
        <v>Reaper's March</v>
      </c>
    </row>
    <row r="137" spans="1:14" x14ac:dyDescent="0.25">
      <c r="A137" s="79">
        <v>158</v>
      </c>
      <c r="B137">
        <v>17</v>
      </c>
      <c r="C137">
        <v>256</v>
      </c>
      <c r="D137" t="s">
        <v>2311</v>
      </c>
      <c r="E137">
        <v>179</v>
      </c>
      <c r="F137">
        <v>382</v>
      </c>
      <c r="G137" t="s">
        <v>2311</v>
      </c>
      <c r="H137">
        <v>1</v>
      </c>
      <c r="J137" s="30" t="str">
        <f>IF(A137&lt;&gt;"",IF(F137&lt;&gt;"",IF(OR(ISNA(A137),ISNA(F137)),"","["&amp;A137&amp;"]="&amp;F137&amp;","),""),"")</f>
        <v>[158]=382,</v>
      </c>
      <c r="K137" s="3">
        <f>A137</f>
        <v>158</v>
      </c>
      <c r="L137" s="3">
        <f>F137</f>
        <v>382</v>
      </c>
      <c r="M137" s="8" t="str">
        <f>VLOOKUP(A137,'ESO wayshrine names'!$A$3:$B$9992,2,)</f>
        <v>Arenthia Wayshrine</v>
      </c>
      <c r="N137" s="3" t="str">
        <f>VLOOKUP(F137,'ESO zone constants'!$A$3:$D$9999,4,FALSE)</f>
        <v>Reaper's March</v>
      </c>
    </row>
    <row r="138" spans="1:14" x14ac:dyDescent="0.25">
      <c r="A138" s="79">
        <v>159</v>
      </c>
      <c r="B138">
        <v>17</v>
      </c>
      <c r="C138">
        <v>256</v>
      </c>
      <c r="D138" t="s">
        <v>2311</v>
      </c>
      <c r="E138">
        <v>179</v>
      </c>
      <c r="F138">
        <v>382</v>
      </c>
      <c r="G138" t="s">
        <v>2311</v>
      </c>
      <c r="H138">
        <v>1</v>
      </c>
      <c r="J138" s="30" t="str">
        <f>IF(A138&lt;&gt;"",IF(F138&lt;&gt;"",IF(OR(ISNA(A138),ISNA(F138)),"","["&amp;A138&amp;"]="&amp;F138&amp;","),""),"")</f>
        <v>[159]=382,</v>
      </c>
      <c r="K138" s="3">
        <f>A138</f>
        <v>159</v>
      </c>
      <c r="L138" s="3">
        <f>F138</f>
        <v>382</v>
      </c>
      <c r="M138" s="8" t="str">
        <f>VLOOKUP(A138,'ESO wayshrine names'!$A$3:$B$9992,2,)</f>
        <v>Dune Wayshrine</v>
      </c>
      <c r="N138" s="3" t="str">
        <f>VLOOKUP(F138,'ESO zone constants'!$A$3:$D$9999,4,FALSE)</f>
        <v>Reaper's March</v>
      </c>
    </row>
    <row r="139" spans="1:14" x14ac:dyDescent="0.25">
      <c r="A139" s="79">
        <v>160</v>
      </c>
      <c r="B139">
        <v>17</v>
      </c>
      <c r="C139">
        <v>256</v>
      </c>
      <c r="D139" t="s">
        <v>2311</v>
      </c>
      <c r="E139">
        <v>179</v>
      </c>
      <c r="F139">
        <v>382</v>
      </c>
      <c r="G139" t="s">
        <v>2311</v>
      </c>
      <c r="H139">
        <v>1</v>
      </c>
      <c r="J139" s="30" t="str">
        <f>IF(A139&lt;&gt;"",IF(F139&lt;&gt;"",IF(OR(ISNA(A139),ISNA(F139)),"","["&amp;A139&amp;"]="&amp;F139&amp;","),""),"")</f>
        <v>[160]=382,</v>
      </c>
      <c r="K139" s="3">
        <f>A139</f>
        <v>160</v>
      </c>
      <c r="L139" s="3">
        <f>F139</f>
        <v>382</v>
      </c>
      <c r="M139" s="8" t="str">
        <f>VLOOKUP(A139,'ESO wayshrine names'!$A$3:$B$9992,2,)</f>
        <v>Willowgrove Wayshrine</v>
      </c>
      <c r="N139" s="3" t="str">
        <f>VLOOKUP(F139,'ESO zone constants'!$A$3:$D$9999,4,FALSE)</f>
        <v>Reaper's March</v>
      </c>
    </row>
    <row r="140" spans="1:14" x14ac:dyDescent="0.25">
      <c r="A140" s="79">
        <v>161</v>
      </c>
      <c r="B140">
        <v>17</v>
      </c>
      <c r="C140">
        <v>256</v>
      </c>
      <c r="D140" t="s">
        <v>2311</v>
      </c>
      <c r="E140">
        <v>179</v>
      </c>
      <c r="F140">
        <v>382</v>
      </c>
      <c r="G140" t="s">
        <v>2311</v>
      </c>
      <c r="H140">
        <v>1</v>
      </c>
      <c r="J140" s="30" t="str">
        <f>IF(A140&lt;&gt;"",IF(F140&lt;&gt;"",IF(OR(ISNA(A140),ISNA(F140)),"","["&amp;A140&amp;"]="&amp;F140&amp;","),""),"")</f>
        <v>[161]=382,</v>
      </c>
      <c r="K140" s="3">
        <f>A140</f>
        <v>161</v>
      </c>
      <c r="L140" s="3">
        <f>F140</f>
        <v>382</v>
      </c>
      <c r="M140" s="8" t="str">
        <f>VLOOKUP(A140,'ESO wayshrine names'!$A$3:$B$9992,2,)</f>
        <v>Moonmont Wayshrine</v>
      </c>
      <c r="N140" s="3" t="str">
        <f>VLOOKUP(F140,'ESO zone constants'!$A$3:$D$9999,4,FALSE)</f>
        <v>Reaper's March</v>
      </c>
    </row>
    <row r="141" spans="1:14" x14ac:dyDescent="0.25">
      <c r="A141" s="79">
        <v>162</v>
      </c>
      <c r="B141">
        <v>17</v>
      </c>
      <c r="C141">
        <v>256</v>
      </c>
      <c r="D141" t="s">
        <v>2311</v>
      </c>
      <c r="E141">
        <v>179</v>
      </c>
      <c r="F141">
        <v>382</v>
      </c>
      <c r="G141" t="s">
        <v>2311</v>
      </c>
      <c r="H141">
        <v>1</v>
      </c>
      <c r="J141" s="30" t="str">
        <f>IF(A141&lt;&gt;"",IF(F141&lt;&gt;"",IF(OR(ISNA(A141),ISNA(F141)),"","["&amp;A141&amp;"]="&amp;F141&amp;","),""),"")</f>
        <v>[162]=382,</v>
      </c>
      <c r="K141" s="3">
        <f>A141</f>
        <v>162</v>
      </c>
      <c r="L141" s="3">
        <f>F141</f>
        <v>382</v>
      </c>
      <c r="M141" s="8" t="str">
        <f>VLOOKUP(A141,'ESO wayshrine names'!$A$3:$B$9992,2,)</f>
        <v>Rawl'kha Wayshrine</v>
      </c>
      <c r="N141" s="3" t="str">
        <f>VLOOKUP(F141,'ESO zone constants'!$A$3:$D$9999,4,FALSE)</f>
        <v>Reaper's March</v>
      </c>
    </row>
    <row r="142" spans="1:14" x14ac:dyDescent="0.25">
      <c r="A142" s="79">
        <v>163</v>
      </c>
      <c r="B142">
        <v>17</v>
      </c>
      <c r="C142">
        <v>256</v>
      </c>
      <c r="D142" t="s">
        <v>2311</v>
      </c>
      <c r="E142">
        <v>179</v>
      </c>
      <c r="F142">
        <v>382</v>
      </c>
      <c r="G142" t="s">
        <v>2311</v>
      </c>
      <c r="H142">
        <v>1</v>
      </c>
      <c r="J142" s="30" t="str">
        <f>IF(A142&lt;&gt;"",IF(F142&lt;&gt;"",IF(OR(ISNA(A142),ISNA(F142)),"","["&amp;A142&amp;"]="&amp;F142&amp;","),""),"")</f>
        <v>[163]=382,</v>
      </c>
      <c r="K142" s="3">
        <f>A142</f>
        <v>163</v>
      </c>
      <c r="L142" s="3">
        <f>F142</f>
        <v>382</v>
      </c>
      <c r="M142" s="8" t="str">
        <f>VLOOKUP(A142,'ESO wayshrine names'!$A$3:$B$9992,2,)</f>
        <v>S'ren-ja Wayshrine</v>
      </c>
      <c r="N142" s="3" t="str">
        <f>VLOOKUP(F142,'ESO zone constants'!$A$3:$D$9999,4,FALSE)</f>
        <v>Reaper's March</v>
      </c>
    </row>
    <row r="143" spans="1:14" x14ac:dyDescent="0.25">
      <c r="A143" s="79">
        <v>164</v>
      </c>
      <c r="B143">
        <v>7</v>
      </c>
      <c r="C143">
        <v>9</v>
      </c>
      <c r="D143" t="s">
        <v>2308</v>
      </c>
      <c r="E143">
        <v>180</v>
      </c>
      <c r="F143">
        <v>383</v>
      </c>
      <c r="G143" t="s">
        <v>2308</v>
      </c>
      <c r="H143">
        <v>1</v>
      </c>
      <c r="J143" s="30" t="str">
        <f>IF(A143&lt;&gt;"",IF(F143&lt;&gt;"",IF(OR(ISNA(A143),ISNA(F143)),"","["&amp;A143&amp;"]="&amp;F143&amp;","),""),"")</f>
        <v>[164]=383,</v>
      </c>
      <c r="K143" s="3">
        <f>A143</f>
        <v>164</v>
      </c>
      <c r="L143" s="3">
        <f>F143</f>
        <v>383</v>
      </c>
      <c r="M143" s="8" t="str">
        <f>VLOOKUP(A143,'ESO wayshrine names'!$A$3:$B$9992,2,)</f>
        <v>Gil-Var-Delle Wayshrine</v>
      </c>
      <c r="N143" s="3" t="str">
        <f>VLOOKUP(F143,'ESO zone constants'!$A$3:$D$9999,4,FALSE)</f>
        <v>Grahtwood</v>
      </c>
    </row>
    <row r="144" spans="1:14" x14ac:dyDescent="0.25">
      <c r="A144" s="79">
        <v>165</v>
      </c>
      <c r="B144">
        <v>7</v>
      </c>
      <c r="C144">
        <v>9</v>
      </c>
      <c r="D144" t="s">
        <v>2308</v>
      </c>
      <c r="E144">
        <v>180</v>
      </c>
      <c r="F144">
        <v>383</v>
      </c>
      <c r="G144" t="s">
        <v>2308</v>
      </c>
      <c r="H144">
        <v>1</v>
      </c>
      <c r="J144" s="30" t="str">
        <f>IF(A144&lt;&gt;"",IF(F144&lt;&gt;"",IF(OR(ISNA(A144),ISNA(F144)),"","["&amp;A144&amp;"]="&amp;F144&amp;","),""),"")</f>
        <v>[165]=383,</v>
      </c>
      <c r="K144" s="3">
        <f>A144</f>
        <v>165</v>
      </c>
      <c r="L144" s="3">
        <f>F144</f>
        <v>383</v>
      </c>
      <c r="M144" s="8" t="str">
        <f>VLOOKUP(A144,'ESO wayshrine names'!$A$3:$B$9992,2,)</f>
        <v>Haven Wayshrine</v>
      </c>
      <c r="N144" s="3" t="str">
        <f>VLOOKUP(F144,'ESO zone constants'!$A$3:$D$9999,4,FALSE)</f>
        <v>Grahtwood</v>
      </c>
    </row>
    <row r="145" spans="1:14" x14ac:dyDescent="0.25">
      <c r="A145" s="79">
        <v>166</v>
      </c>
      <c r="B145">
        <v>7</v>
      </c>
      <c r="C145">
        <v>9</v>
      </c>
      <c r="D145" t="s">
        <v>2308</v>
      </c>
      <c r="E145">
        <v>180</v>
      </c>
      <c r="F145">
        <v>383</v>
      </c>
      <c r="G145" t="s">
        <v>2308</v>
      </c>
      <c r="H145">
        <v>1</v>
      </c>
      <c r="J145" s="30" t="str">
        <f>IF(A145&lt;&gt;"",IF(F145&lt;&gt;"",IF(OR(ISNA(A145),ISNA(F145)),"","["&amp;A145&amp;"]="&amp;F145&amp;","),""),"")</f>
        <v>[166]=383,</v>
      </c>
      <c r="K145" s="3">
        <f>A145</f>
        <v>166</v>
      </c>
      <c r="L145" s="3">
        <f>F145</f>
        <v>383</v>
      </c>
      <c r="M145" s="8" t="str">
        <f>VLOOKUP(A145,'ESO wayshrine names'!$A$3:$B$9992,2,)</f>
        <v>Redfur Trading Post Wayshrine</v>
      </c>
      <c r="N145" s="3" t="str">
        <f>VLOOKUP(F145,'ESO zone constants'!$A$3:$D$9999,4,FALSE)</f>
        <v>Grahtwood</v>
      </c>
    </row>
    <row r="146" spans="1:14" x14ac:dyDescent="0.25">
      <c r="A146" s="79">
        <v>167</v>
      </c>
      <c r="B146">
        <v>7</v>
      </c>
      <c r="C146">
        <v>9</v>
      </c>
      <c r="D146" t="s">
        <v>2308</v>
      </c>
      <c r="E146">
        <v>180</v>
      </c>
      <c r="F146">
        <v>383</v>
      </c>
      <c r="G146" t="s">
        <v>2308</v>
      </c>
      <c r="H146">
        <v>1</v>
      </c>
      <c r="J146" s="30" t="str">
        <f>IF(A146&lt;&gt;"",IF(F146&lt;&gt;"",IF(OR(ISNA(A146),ISNA(F146)),"","["&amp;A146&amp;"]="&amp;F146&amp;","),""),"")</f>
        <v>[167]=383,</v>
      </c>
      <c r="K146" s="3">
        <f>A146</f>
        <v>167</v>
      </c>
      <c r="L146" s="3">
        <f>F146</f>
        <v>383</v>
      </c>
      <c r="M146" s="8" t="str">
        <f>VLOOKUP(A146,'ESO wayshrine names'!$A$3:$B$9992,2,)</f>
        <v>Southpoint Wayshrine</v>
      </c>
      <c r="N146" s="3" t="str">
        <f>VLOOKUP(F146,'ESO zone constants'!$A$3:$D$9999,4,FALSE)</f>
        <v>Grahtwood</v>
      </c>
    </row>
    <row r="147" spans="1:14" x14ac:dyDescent="0.25">
      <c r="A147" s="79">
        <v>168</v>
      </c>
      <c r="B147">
        <v>7</v>
      </c>
      <c r="C147">
        <v>9</v>
      </c>
      <c r="D147" t="s">
        <v>2308</v>
      </c>
      <c r="E147">
        <v>180</v>
      </c>
      <c r="F147">
        <v>383</v>
      </c>
      <c r="G147" t="s">
        <v>2308</v>
      </c>
      <c r="H147">
        <v>1</v>
      </c>
      <c r="J147" s="30" t="str">
        <f>IF(A147&lt;&gt;"",IF(F147&lt;&gt;"",IF(OR(ISNA(A147),ISNA(F147)),"","["&amp;A147&amp;"]="&amp;F147&amp;","),""),"")</f>
        <v>[168]=383,</v>
      </c>
      <c r="K147" s="3">
        <f>A147</f>
        <v>168</v>
      </c>
      <c r="L147" s="3">
        <f>F147</f>
        <v>383</v>
      </c>
      <c r="M147" s="8" t="str">
        <f>VLOOKUP(A147,'ESO wayshrine names'!$A$3:$B$9992,2,)</f>
        <v>Cormount Wayshrine</v>
      </c>
      <c r="N147" s="3" t="str">
        <f>VLOOKUP(F147,'ESO zone constants'!$A$3:$D$9999,4,FALSE)</f>
        <v>Grahtwood</v>
      </c>
    </row>
    <row r="148" spans="1:14" x14ac:dyDescent="0.25">
      <c r="A148" s="79">
        <v>169</v>
      </c>
      <c r="B148">
        <v>7</v>
      </c>
      <c r="C148">
        <v>9</v>
      </c>
      <c r="D148" t="s">
        <v>2308</v>
      </c>
      <c r="E148">
        <v>180</v>
      </c>
      <c r="F148">
        <v>383</v>
      </c>
      <c r="G148" t="s">
        <v>2308</v>
      </c>
      <c r="H148">
        <v>1</v>
      </c>
      <c r="J148" s="30" t="str">
        <f>IF(A148&lt;&gt;"",IF(F148&lt;&gt;"",IF(OR(ISNA(A148),ISNA(F148)),"","["&amp;A148&amp;"]="&amp;F148&amp;","),""),"")</f>
        <v>[169]=383,</v>
      </c>
      <c r="K148" s="3">
        <f>A148</f>
        <v>169</v>
      </c>
      <c r="L148" s="3">
        <f>F148</f>
        <v>383</v>
      </c>
      <c r="M148" s="8" t="str">
        <f>VLOOKUP(A148,'ESO wayshrine names'!$A$3:$B$9992,2,)</f>
        <v>Ossuary Wayshrine</v>
      </c>
      <c r="N148" s="3" t="str">
        <f>VLOOKUP(F148,'ESO zone constants'!$A$3:$D$9999,4,FALSE)</f>
        <v>Grahtwood</v>
      </c>
    </row>
    <row r="149" spans="1:14" x14ac:dyDescent="0.25">
      <c r="A149" s="79">
        <v>170</v>
      </c>
      <c r="B149">
        <v>14</v>
      </c>
      <c r="C149">
        <v>16</v>
      </c>
      <c r="D149" t="s">
        <v>125</v>
      </c>
      <c r="E149">
        <v>37</v>
      </c>
      <c r="F149">
        <v>181</v>
      </c>
      <c r="G149" t="s">
        <v>125</v>
      </c>
      <c r="H149">
        <v>1</v>
      </c>
      <c r="J149" s="30" t="str">
        <f>IF(A149&lt;&gt;"",IF(F149&lt;&gt;"",IF(OR(ISNA(A149),ISNA(F149)),"","["&amp;A149&amp;"]="&amp;F149&amp;","),""),"")</f>
        <v>[170]=181,</v>
      </c>
      <c r="K149" s="3">
        <f>A149</f>
        <v>170</v>
      </c>
      <c r="L149" s="3">
        <f>F149</f>
        <v>181</v>
      </c>
      <c r="M149" s="8" t="str">
        <f>VLOOKUP(A149,'ESO wayshrine names'!$A$3:$B$9992,2,)</f>
        <v>Northern High Rock Wayshrine</v>
      </c>
      <c r="N149" s="3" t="str">
        <f>VLOOKUP(F149,'ESO zone constants'!$A$3:$D$9999,4,FALSE)</f>
        <v>Cyrodiil</v>
      </c>
    </row>
    <row r="150" spans="1:14" x14ac:dyDescent="0.25">
      <c r="A150" s="79">
        <v>171</v>
      </c>
      <c r="B150">
        <v>9</v>
      </c>
      <c r="C150">
        <v>26</v>
      </c>
      <c r="D150" t="s">
        <v>2329</v>
      </c>
      <c r="E150">
        <v>19</v>
      </c>
      <c r="F150">
        <v>117</v>
      </c>
      <c r="G150" t="s">
        <v>2329</v>
      </c>
      <c r="H150">
        <v>1</v>
      </c>
      <c r="J150" s="30" t="str">
        <f>IF(A150&lt;&gt;"",IF(F150&lt;&gt;"",IF(OR(ISNA(A150),ISNA(F150)),"","["&amp;A150&amp;"]="&amp;F150&amp;","),""),"")</f>
        <v>[171]=117,</v>
      </c>
      <c r="K150" s="3">
        <f>A150</f>
        <v>171</v>
      </c>
      <c r="L150" s="3">
        <f>F150</f>
        <v>117</v>
      </c>
      <c r="M150" s="8" t="str">
        <f>VLOOKUP(A150,'ESO wayshrine names'!$A$3:$B$9992,2,)</f>
        <v>Bogmother Wayshrine</v>
      </c>
      <c r="N150" s="3" t="str">
        <f>VLOOKUP(F150,'ESO zone constants'!$A$3:$D$9999,4,FALSE)</f>
        <v>Shadowfen</v>
      </c>
    </row>
    <row r="151" spans="1:14" x14ac:dyDescent="0.25">
      <c r="A151" s="79">
        <v>173</v>
      </c>
      <c r="B151">
        <v>18</v>
      </c>
      <c r="C151">
        <v>75</v>
      </c>
      <c r="D151" t="s">
        <v>198</v>
      </c>
      <c r="E151">
        <v>110</v>
      </c>
      <c r="F151">
        <v>281</v>
      </c>
      <c r="G151" t="s">
        <v>198</v>
      </c>
      <c r="H151">
        <v>1</v>
      </c>
      <c r="J151" s="30" t="str">
        <f>IF(A151&lt;&gt;"",IF(F151&lt;&gt;"",IF(OR(ISNA(A151),ISNA(F151)),"","["&amp;A151&amp;"]="&amp;F151&amp;","),""),"")</f>
        <v>[173]=281,</v>
      </c>
      <c r="K151" s="3">
        <f>A151</f>
        <v>173</v>
      </c>
      <c r="L151" s="3">
        <f>F151</f>
        <v>281</v>
      </c>
      <c r="M151" s="8" t="str">
        <f>VLOOKUP(A151,'ESO wayshrine names'!$A$3:$B$9992,2,)</f>
        <v>Dhalmora Wayshrine</v>
      </c>
      <c r="N151" s="3" t="str">
        <f>VLOOKUP(F151,'ESO zone constants'!$A$3:$D$9999,4,FALSE)</f>
        <v>Bal Foyen</v>
      </c>
    </row>
    <row r="152" spans="1:14" x14ac:dyDescent="0.25">
      <c r="A152" s="79">
        <v>174</v>
      </c>
      <c r="B152">
        <v>15</v>
      </c>
      <c r="C152">
        <v>143</v>
      </c>
      <c r="D152" t="s">
        <v>264</v>
      </c>
      <c r="E152">
        <v>178</v>
      </c>
      <c r="F152">
        <v>381</v>
      </c>
      <c r="G152" t="s">
        <v>264</v>
      </c>
      <c r="H152">
        <v>1</v>
      </c>
      <c r="J152" s="30" t="str">
        <f>IF(A152&lt;&gt;"",IF(F152&lt;&gt;"",IF(OR(ISNA(A152),ISNA(F152)),"","["&amp;A152&amp;"]="&amp;F152&amp;","),""),"")</f>
        <v>[174]=381,</v>
      </c>
      <c r="K152" s="3">
        <f>A152</f>
        <v>174</v>
      </c>
      <c r="L152" s="3">
        <f>F152</f>
        <v>381</v>
      </c>
      <c r="M152" s="8" t="str">
        <f>VLOOKUP(A152,'ESO wayshrine names'!$A$3:$B$9992,2,)</f>
        <v>Tanzelwil Wayshrine</v>
      </c>
      <c r="N152" s="3" t="str">
        <f>VLOOKUP(F152,'ESO zone constants'!$A$3:$D$9999,4,FALSE)</f>
        <v>Auridon</v>
      </c>
    </row>
    <row r="153" spans="1:14" x14ac:dyDescent="0.25">
      <c r="A153" s="79">
        <v>175</v>
      </c>
      <c r="B153">
        <v>15</v>
      </c>
      <c r="C153">
        <v>143</v>
      </c>
      <c r="D153" t="s">
        <v>264</v>
      </c>
      <c r="E153">
        <v>178</v>
      </c>
      <c r="F153">
        <v>381</v>
      </c>
      <c r="G153" t="s">
        <v>264</v>
      </c>
      <c r="H153">
        <v>1</v>
      </c>
      <c r="J153" s="30" t="str">
        <f>IF(A153&lt;&gt;"",IF(F153&lt;&gt;"",IF(OR(ISNA(A153),ISNA(F153)),"","["&amp;A153&amp;"]="&amp;F153&amp;","),""),"")</f>
        <v>[175]=381,</v>
      </c>
      <c r="K153" s="3">
        <f>A153</f>
        <v>175</v>
      </c>
      <c r="L153" s="3">
        <f>F153</f>
        <v>381</v>
      </c>
      <c r="M153" s="8" t="str">
        <f>VLOOKUP(A153,'ESO wayshrine names'!$A$3:$B$9992,2,)</f>
        <v>Firsthold Wayshrine</v>
      </c>
      <c r="N153" s="3" t="str">
        <f>VLOOKUP(F153,'ESO zone constants'!$A$3:$D$9999,4,FALSE)</f>
        <v>Auridon</v>
      </c>
    </row>
    <row r="154" spans="1:14" x14ac:dyDescent="0.25">
      <c r="A154" s="79">
        <v>176</v>
      </c>
      <c r="B154">
        <v>15</v>
      </c>
      <c r="C154">
        <v>143</v>
      </c>
      <c r="D154" t="s">
        <v>264</v>
      </c>
      <c r="E154">
        <v>178</v>
      </c>
      <c r="F154">
        <v>381</v>
      </c>
      <c r="G154" t="s">
        <v>264</v>
      </c>
      <c r="H154">
        <v>1</v>
      </c>
      <c r="J154" s="30" t="str">
        <f>IF(A154&lt;&gt;"",IF(F154&lt;&gt;"",IF(OR(ISNA(A154),ISNA(F154)),"","["&amp;A154&amp;"]="&amp;F154&amp;","),""),"")</f>
        <v>[176]=381,</v>
      </c>
      <c r="K154" s="3">
        <f>A154</f>
        <v>176</v>
      </c>
      <c r="L154" s="3">
        <f>F154</f>
        <v>381</v>
      </c>
      <c r="M154" s="8" t="str">
        <f>VLOOKUP(A154,'ESO wayshrine names'!$A$3:$B$9992,2,)</f>
        <v>Mathiisen Wayshrine</v>
      </c>
      <c r="N154" s="3" t="str">
        <f>VLOOKUP(F154,'ESO zone constants'!$A$3:$D$9999,4,FALSE)</f>
        <v>Auridon</v>
      </c>
    </row>
    <row r="155" spans="1:14" x14ac:dyDescent="0.25">
      <c r="A155" s="79">
        <v>177</v>
      </c>
      <c r="B155">
        <v>15</v>
      </c>
      <c r="C155">
        <v>143</v>
      </c>
      <c r="D155" t="s">
        <v>264</v>
      </c>
      <c r="E155">
        <v>178</v>
      </c>
      <c r="F155">
        <v>381</v>
      </c>
      <c r="G155" t="s">
        <v>264</v>
      </c>
      <c r="H155">
        <v>1</v>
      </c>
      <c r="J155" s="30" t="str">
        <f>IF(A155&lt;&gt;"",IF(F155&lt;&gt;"",IF(OR(ISNA(A155),ISNA(F155)),"","["&amp;A155&amp;"]="&amp;F155&amp;","),""),"")</f>
        <v>[177]=381,</v>
      </c>
      <c r="K155" s="3">
        <f>A155</f>
        <v>177</v>
      </c>
      <c r="L155" s="3">
        <f>F155</f>
        <v>381</v>
      </c>
      <c r="M155" s="8" t="str">
        <f>VLOOKUP(A155,'ESO wayshrine names'!$A$3:$B$9992,2,)</f>
        <v>Vulkhel Guard Wayshrine</v>
      </c>
      <c r="N155" s="3" t="str">
        <f>VLOOKUP(F155,'ESO zone constants'!$A$3:$D$9999,4,FALSE)</f>
        <v>Auridon</v>
      </c>
    </row>
    <row r="156" spans="1:14" x14ac:dyDescent="0.25">
      <c r="A156" s="79">
        <v>178</v>
      </c>
      <c r="B156">
        <v>15</v>
      </c>
      <c r="C156">
        <v>143</v>
      </c>
      <c r="D156" t="s">
        <v>264</v>
      </c>
      <c r="E156">
        <v>178</v>
      </c>
      <c r="F156">
        <v>381</v>
      </c>
      <c r="G156" t="s">
        <v>264</v>
      </c>
      <c r="H156">
        <v>1</v>
      </c>
      <c r="J156" s="30" t="str">
        <f>IF(A156&lt;&gt;"",IF(F156&lt;&gt;"",IF(OR(ISNA(A156),ISNA(F156)),"","["&amp;A156&amp;"]="&amp;F156&amp;","),""),"")</f>
        <v>[178]=381,</v>
      </c>
      <c r="K156" s="3">
        <f>A156</f>
        <v>178</v>
      </c>
      <c r="L156" s="3">
        <f>F156</f>
        <v>381</v>
      </c>
      <c r="M156" s="8" t="str">
        <f>VLOOKUP(A156,'ESO wayshrine names'!$A$3:$B$9992,2,)</f>
        <v>Phaer Wayshrine</v>
      </c>
      <c r="N156" s="3" t="str">
        <f>VLOOKUP(F156,'ESO zone constants'!$A$3:$D$9999,4,FALSE)</f>
        <v>Auridon</v>
      </c>
    </row>
    <row r="157" spans="1:14" x14ac:dyDescent="0.25">
      <c r="A157" s="79">
        <v>179</v>
      </c>
      <c r="B157">
        <v>19</v>
      </c>
      <c r="C157">
        <v>201</v>
      </c>
      <c r="D157" t="s">
        <v>2948</v>
      </c>
      <c r="E157">
        <v>304</v>
      </c>
      <c r="F157">
        <v>534</v>
      </c>
      <c r="G157" t="s">
        <v>2948</v>
      </c>
      <c r="H157">
        <v>1</v>
      </c>
      <c r="J157" s="30" t="str">
        <f>IF(A157&lt;&gt;"",IF(F157&lt;&gt;"",IF(OR(ISNA(A157),ISNA(F157)),"","["&amp;A157&amp;"]="&amp;F157&amp;","),""),"")</f>
        <v>[179]=534,</v>
      </c>
      <c r="K157" s="3">
        <f>A157</f>
        <v>179</v>
      </c>
      <c r="L157" s="3">
        <f>F157</f>
        <v>534</v>
      </c>
      <c r="M157" s="8" t="str">
        <f>VLOOKUP(A157,'ESO wayshrine names'!$A$3:$B$9992,2,)</f>
        <v>Sandy Grotto Wayshrine</v>
      </c>
      <c r="N157" s="3" t="str">
        <f>VLOOKUP(F157,'ESO zone constants'!$A$3:$D$9999,4,FALSE)</f>
        <v>Stros M'Kai</v>
      </c>
    </row>
    <row r="158" spans="1:14" x14ac:dyDescent="0.25">
      <c r="A158" s="79">
        <v>180</v>
      </c>
      <c r="B158">
        <v>19</v>
      </c>
      <c r="C158">
        <v>201</v>
      </c>
      <c r="D158" t="s">
        <v>2948</v>
      </c>
      <c r="E158">
        <v>304</v>
      </c>
      <c r="F158">
        <v>534</v>
      </c>
      <c r="G158" t="s">
        <v>2948</v>
      </c>
      <c r="H158">
        <v>1</v>
      </c>
      <c r="J158" s="30" t="str">
        <f>IF(A158&lt;&gt;"",IF(F158&lt;&gt;"",IF(OR(ISNA(A158),ISNA(F158)),"","["&amp;A158&amp;"]="&amp;F158&amp;","),""),"")</f>
        <v>[180]=534,</v>
      </c>
      <c r="K158" s="3">
        <f>A158</f>
        <v>180</v>
      </c>
      <c r="L158" s="3">
        <f>F158</f>
        <v>534</v>
      </c>
      <c r="M158" s="8" t="str">
        <f>VLOOKUP(A158,'ESO wayshrine names'!$A$3:$B$9992,2,)</f>
        <v>Saintsport Wayshrine</v>
      </c>
      <c r="N158" s="3" t="str">
        <f>VLOOKUP(F158,'ESO zone constants'!$A$3:$D$9999,4,FALSE)</f>
        <v>Stros M'Kai</v>
      </c>
    </row>
    <row r="159" spans="1:14" x14ac:dyDescent="0.25">
      <c r="A159" s="79">
        <v>181</v>
      </c>
      <c r="B159">
        <v>20</v>
      </c>
      <c r="C159">
        <v>227</v>
      </c>
      <c r="D159" t="s">
        <v>386</v>
      </c>
      <c r="E159">
        <v>305</v>
      </c>
      <c r="F159">
        <v>535</v>
      </c>
      <c r="G159" t="s">
        <v>386</v>
      </c>
      <c r="H159">
        <v>1</v>
      </c>
      <c r="J159" s="30" t="str">
        <f>IF(A159&lt;&gt;"",IF(F159&lt;&gt;"",IF(OR(ISNA(A159),ISNA(F159)),"","["&amp;A159&amp;"]="&amp;F159&amp;","),""),"")</f>
        <v>[181]=535,</v>
      </c>
      <c r="K159" s="3">
        <f>A159</f>
        <v>181</v>
      </c>
      <c r="L159" s="3">
        <f>F159</f>
        <v>535</v>
      </c>
      <c r="M159" s="8" t="str">
        <f>VLOOKUP(A159,'ESO wayshrine names'!$A$3:$B$9992,2,)</f>
        <v>Stonetooth Wayshrine</v>
      </c>
      <c r="N159" s="3" t="str">
        <f>VLOOKUP(F159,'ESO zone constants'!$A$3:$D$9999,4,FALSE)</f>
        <v>Betnikh</v>
      </c>
    </row>
    <row r="160" spans="1:14" x14ac:dyDescent="0.25">
      <c r="A160" s="79">
        <v>182</v>
      </c>
      <c r="B160">
        <v>20</v>
      </c>
      <c r="C160">
        <v>227</v>
      </c>
      <c r="D160" t="s">
        <v>386</v>
      </c>
      <c r="E160">
        <v>305</v>
      </c>
      <c r="F160">
        <v>535</v>
      </c>
      <c r="G160" t="s">
        <v>386</v>
      </c>
      <c r="H160">
        <v>1</v>
      </c>
      <c r="J160" s="30" t="str">
        <f>IF(A160&lt;&gt;"",IF(F160&lt;&gt;"",IF(OR(ISNA(A160),ISNA(F160)),"","["&amp;A160&amp;"]="&amp;F160&amp;","),""),"")</f>
        <v>[182]=535,</v>
      </c>
      <c r="K160" s="3">
        <f>A160</f>
        <v>182</v>
      </c>
      <c r="L160" s="3">
        <f>F160</f>
        <v>535</v>
      </c>
      <c r="M160" s="8" t="str">
        <f>VLOOKUP(A160,'ESO wayshrine names'!$A$3:$B$9992,2,)</f>
        <v>Grimfield Wayshrine</v>
      </c>
      <c r="N160" s="3" t="str">
        <f>VLOOKUP(F160,'ESO zone constants'!$A$3:$D$9999,4,FALSE)</f>
        <v>Betnikh</v>
      </c>
    </row>
    <row r="161" spans="1:14" x14ac:dyDescent="0.25">
      <c r="A161" s="79">
        <v>183</v>
      </c>
      <c r="B161">
        <v>20</v>
      </c>
      <c r="C161">
        <v>227</v>
      </c>
      <c r="D161" t="s">
        <v>386</v>
      </c>
      <c r="E161">
        <v>305</v>
      </c>
      <c r="F161">
        <v>535</v>
      </c>
      <c r="G161" t="s">
        <v>386</v>
      </c>
      <c r="H161">
        <v>1</v>
      </c>
      <c r="J161" s="30" t="str">
        <f>IF(A161&lt;&gt;"",IF(F161&lt;&gt;"",IF(OR(ISNA(A161),ISNA(F161)),"","["&amp;A161&amp;"]="&amp;F161&amp;","),""),"")</f>
        <v>[183]=535,</v>
      </c>
      <c r="K161" s="3">
        <f>A161</f>
        <v>183</v>
      </c>
      <c r="L161" s="3">
        <f>F161</f>
        <v>535</v>
      </c>
      <c r="M161" s="8" t="str">
        <f>VLOOKUP(A161,'ESO wayshrine names'!$A$3:$B$9992,2,)</f>
        <v>Carved Hills Wayshrine</v>
      </c>
      <c r="N161" s="3" t="str">
        <f>VLOOKUP(F161,'ESO zone constants'!$A$3:$D$9999,4,FALSE)</f>
        <v>Betnikh</v>
      </c>
    </row>
    <row r="162" spans="1:14" x14ac:dyDescent="0.25">
      <c r="A162" s="79">
        <v>184</v>
      </c>
      <c r="B162">
        <v>23</v>
      </c>
      <c r="C162">
        <v>255</v>
      </c>
      <c r="D162" t="s">
        <v>2388</v>
      </c>
      <c r="E162">
        <v>154</v>
      </c>
      <c r="F162">
        <v>347</v>
      </c>
      <c r="G162" t="s">
        <v>2388</v>
      </c>
      <c r="H162">
        <v>6</v>
      </c>
      <c r="J162" s="30" t="str">
        <f>IF(A162&lt;&gt;"",IF(F162&lt;&gt;"",IF(OR(ISNA(A162),ISNA(F162)),"","["&amp;A162&amp;"]="&amp;F162&amp;","),""),"")</f>
        <v>[184]=347,</v>
      </c>
      <c r="K162" s="3">
        <f>A162</f>
        <v>184</v>
      </c>
      <c r="L162" s="3">
        <f>F162</f>
        <v>347</v>
      </c>
      <c r="M162" s="8" t="str">
        <f>VLOOKUP(A162,'ESO wayshrine names'!$A$3:$B$9992,2,)</f>
        <v>Dungeon: Vaults of Madness</v>
      </c>
      <c r="N162" s="3" t="str">
        <f>VLOOKUP(F162,'ESO zone constants'!$A$3:$D$9999,4,FALSE)</f>
        <v>Coldharbour</v>
      </c>
    </row>
    <row r="163" spans="1:14" x14ac:dyDescent="0.25">
      <c r="A163" s="79">
        <v>185</v>
      </c>
      <c r="B163">
        <v>17</v>
      </c>
      <c r="C163">
        <v>256</v>
      </c>
      <c r="D163" t="s">
        <v>2311</v>
      </c>
      <c r="E163">
        <v>179</v>
      </c>
      <c r="F163">
        <v>382</v>
      </c>
      <c r="G163" t="s">
        <v>2311</v>
      </c>
      <c r="H163">
        <v>6</v>
      </c>
      <c r="J163" s="30" t="str">
        <f>IF(A163&lt;&gt;"",IF(F163&lt;&gt;"",IF(OR(ISNA(A163),ISNA(F163)),"","["&amp;A163&amp;"]="&amp;F163&amp;","),""),"")</f>
        <v>[185]=382,</v>
      </c>
      <c r="K163" s="3">
        <f>A163</f>
        <v>185</v>
      </c>
      <c r="L163" s="3">
        <f>F163</f>
        <v>382</v>
      </c>
      <c r="M163" s="8" t="str">
        <f>VLOOKUP(A163,'ESO wayshrine names'!$A$3:$B$9992,2,)</f>
        <v>Dungeon: Selene's Web</v>
      </c>
      <c r="N163" s="3" t="str">
        <f>VLOOKUP(F163,'ESO zone constants'!$A$3:$D$9999,4,FALSE)</f>
        <v>Reaper's March</v>
      </c>
    </row>
    <row r="164" spans="1:14" x14ac:dyDescent="0.25">
      <c r="A164" s="79">
        <v>186</v>
      </c>
      <c r="B164">
        <v>6</v>
      </c>
      <c r="C164">
        <v>20</v>
      </c>
      <c r="D164" t="s">
        <v>109</v>
      </c>
      <c r="E164">
        <v>14</v>
      </c>
      <c r="F164">
        <v>92</v>
      </c>
      <c r="G164" t="s">
        <v>109</v>
      </c>
      <c r="H164">
        <v>6</v>
      </c>
      <c r="J164" s="30" t="str">
        <f>IF(A164&lt;&gt;"",IF(F164&lt;&gt;"",IF(OR(ISNA(A164),ISNA(F164)),"","["&amp;A164&amp;"]="&amp;F164&amp;","),""),"")</f>
        <v>[186]=92,</v>
      </c>
      <c r="K164" s="3">
        <f>A164</f>
        <v>186</v>
      </c>
      <c r="L164" s="3">
        <f>F164</f>
        <v>92</v>
      </c>
      <c r="M164" s="8" t="str">
        <f>VLOOKUP(A164,'ESO wayshrine names'!$A$3:$B$9992,2,)</f>
        <v>Dungeon: Blackheart Haven</v>
      </c>
      <c r="N164" s="3" t="str">
        <f>VLOOKUP(F164,'ESO zone constants'!$A$3:$D$9999,4,FALSE)</f>
        <v>Bangkorai</v>
      </c>
    </row>
    <row r="165" spans="1:14" x14ac:dyDescent="0.25">
      <c r="A165" s="79">
        <v>187</v>
      </c>
      <c r="B165">
        <v>12</v>
      </c>
      <c r="C165">
        <v>125</v>
      </c>
      <c r="D165" t="s">
        <v>2328</v>
      </c>
      <c r="E165">
        <v>16</v>
      </c>
      <c r="F165">
        <v>103</v>
      </c>
      <c r="G165" t="s">
        <v>2328</v>
      </c>
      <c r="H165">
        <v>6</v>
      </c>
      <c r="J165" s="30" t="str">
        <f>IF(A165&lt;&gt;"",IF(F165&lt;&gt;"",IF(OR(ISNA(A165),ISNA(F165)),"","["&amp;A165&amp;"]="&amp;F165&amp;","),""),"")</f>
        <v>[187]=103,</v>
      </c>
      <c r="K165" s="3">
        <f>A165</f>
        <v>187</v>
      </c>
      <c r="L165" s="3">
        <f>F165</f>
        <v>103</v>
      </c>
      <c r="M165" s="8" t="str">
        <f>VLOOKUP(A165,'ESO wayshrine names'!$A$3:$B$9992,2,)</f>
        <v>Dungeon: Blessed Crucible</v>
      </c>
      <c r="N165" s="3" t="str">
        <f>VLOOKUP(F165,'ESO zone constants'!$A$3:$D$9999,4,FALSE)</f>
        <v>The Rift</v>
      </c>
    </row>
    <row r="166" spans="1:14" x14ac:dyDescent="0.25">
      <c r="A166" s="79">
        <v>188</v>
      </c>
      <c r="B166">
        <v>8</v>
      </c>
      <c r="C166">
        <v>22</v>
      </c>
      <c r="D166" t="s">
        <v>108</v>
      </c>
      <c r="E166">
        <v>11</v>
      </c>
      <c r="F166">
        <v>58</v>
      </c>
      <c r="G166" t="s">
        <v>108</v>
      </c>
      <c r="H166">
        <v>6</v>
      </c>
      <c r="J166" s="30" t="str">
        <f>IF(A166&lt;&gt;"",IF(F166&lt;&gt;"",IF(OR(ISNA(A166),ISNA(F166)),"","["&amp;A166&amp;"]="&amp;F166&amp;","),""),"")</f>
        <v>[188]=58,</v>
      </c>
      <c r="K166" s="3">
        <f>A166</f>
        <v>188</v>
      </c>
      <c r="L166" s="3">
        <f>F166</f>
        <v>58</v>
      </c>
      <c r="M166" s="8" t="str">
        <f>VLOOKUP(A166,'ESO wayshrine names'!$A$3:$B$9992,2,)</f>
        <v>Dungeon: Tempest Island</v>
      </c>
      <c r="N166" s="3" t="str">
        <f>VLOOKUP(F166,'ESO zone constants'!$A$3:$D$9999,4,FALSE)</f>
        <v>Malabal Tor</v>
      </c>
    </row>
    <row r="167" spans="1:14" x14ac:dyDescent="0.25">
      <c r="A167" s="79">
        <v>190</v>
      </c>
      <c r="B167">
        <v>3</v>
      </c>
      <c r="C167">
        <v>10</v>
      </c>
      <c r="D167" t="s">
        <v>2325</v>
      </c>
      <c r="E167">
        <v>5</v>
      </c>
      <c r="F167">
        <v>20</v>
      </c>
      <c r="G167" t="s">
        <v>2325</v>
      </c>
      <c r="H167">
        <v>6</v>
      </c>
      <c r="J167" s="30" t="str">
        <f>IF(A167&lt;&gt;"",IF(F167&lt;&gt;"",IF(OR(ISNA(A167),ISNA(F167)),"","["&amp;A167&amp;"]="&amp;F167&amp;","),""),"")</f>
        <v>[190]=20,</v>
      </c>
      <c r="K167" s="3">
        <f>A167</f>
        <v>190</v>
      </c>
      <c r="L167" s="3">
        <f>F167</f>
        <v>20</v>
      </c>
      <c r="M167" s="8" t="str">
        <f>VLOOKUP(A167,'ESO wayshrine names'!$A$3:$B$9992,2,)</f>
        <v>Dungeon: Crypt of Hearts I</v>
      </c>
      <c r="N167" s="3" t="str">
        <f>VLOOKUP(F167,'ESO zone constants'!$A$3:$D$9999,4,FALSE)</f>
        <v>Rivenspire</v>
      </c>
    </row>
    <row r="168" spans="1:14" x14ac:dyDescent="0.25">
      <c r="A168" s="79">
        <v>191</v>
      </c>
      <c r="B168">
        <v>7</v>
      </c>
      <c r="C168">
        <v>9</v>
      </c>
      <c r="D168" t="s">
        <v>2308</v>
      </c>
      <c r="E168">
        <v>180</v>
      </c>
      <c r="F168">
        <v>383</v>
      </c>
      <c r="G168" t="s">
        <v>2308</v>
      </c>
      <c r="H168">
        <v>6</v>
      </c>
      <c r="J168" s="30" t="str">
        <f>IF(A168&lt;&gt;"",IF(F168&lt;&gt;"",IF(OR(ISNA(A168),ISNA(F168)),"","["&amp;A168&amp;"]="&amp;F168&amp;","),""),"")</f>
        <v>[191]=383,</v>
      </c>
      <c r="K168" s="3">
        <f>A168</f>
        <v>191</v>
      </c>
      <c r="L168" s="3">
        <f>F168</f>
        <v>383</v>
      </c>
      <c r="M168" s="8" t="str">
        <f>VLOOKUP(A168,'ESO wayshrine names'!$A$3:$B$9992,2,)</f>
        <v>Dungeon: Elden Hollow I</v>
      </c>
      <c r="N168" s="3" t="str">
        <f>VLOOKUP(F168,'ESO zone constants'!$A$3:$D$9999,4,FALSE)</f>
        <v>Grahtwood</v>
      </c>
    </row>
    <row r="169" spans="1:14" x14ac:dyDescent="0.25">
      <c r="A169" s="79">
        <v>192</v>
      </c>
      <c r="B169">
        <v>9</v>
      </c>
      <c r="C169">
        <v>26</v>
      </c>
      <c r="D169" t="s">
        <v>2329</v>
      </c>
      <c r="E169">
        <v>19</v>
      </c>
      <c r="F169">
        <v>117</v>
      </c>
      <c r="G169" t="s">
        <v>2329</v>
      </c>
      <c r="H169">
        <v>6</v>
      </c>
      <c r="J169" s="30" t="str">
        <f>IF(A169&lt;&gt;"",IF(F169&lt;&gt;"",IF(OR(ISNA(A169),ISNA(F169)),"","["&amp;A169&amp;"]="&amp;F169&amp;","),""),"")</f>
        <v>[192]=117,</v>
      </c>
      <c r="K169" s="3">
        <f>A169</f>
        <v>192</v>
      </c>
      <c r="L169" s="3">
        <f>F169</f>
        <v>117</v>
      </c>
      <c r="M169" s="8" t="str">
        <f>VLOOKUP(A169,'ESO wayshrine names'!$A$3:$B$9992,2,)</f>
        <v>Dungeon: Arx Corinium</v>
      </c>
      <c r="N169" s="3" t="str">
        <f>VLOOKUP(F169,'ESO zone constants'!$A$3:$D$9999,4,FALSE)</f>
        <v>Shadowfen</v>
      </c>
    </row>
    <row r="170" spans="1:14" x14ac:dyDescent="0.25">
      <c r="A170" s="79">
        <v>193</v>
      </c>
      <c r="B170">
        <v>2</v>
      </c>
      <c r="C170">
        <v>1</v>
      </c>
      <c r="D170" t="s">
        <v>103</v>
      </c>
      <c r="E170">
        <v>2</v>
      </c>
      <c r="F170">
        <v>3</v>
      </c>
      <c r="G170" t="s">
        <v>103</v>
      </c>
      <c r="H170">
        <v>6</v>
      </c>
      <c r="J170" s="30" t="str">
        <f>IF(A170&lt;&gt;"",IF(F170&lt;&gt;"",IF(OR(ISNA(A170),ISNA(F170)),"","["&amp;A170&amp;"]="&amp;F170&amp;","),""),"")</f>
        <v>[193]=3,</v>
      </c>
      <c r="K170" s="3">
        <f>A170</f>
        <v>193</v>
      </c>
      <c r="L170" s="3">
        <f>F170</f>
        <v>3</v>
      </c>
      <c r="M170" s="8" t="str">
        <f>VLOOKUP(A170,'ESO wayshrine names'!$A$3:$B$9992,2,)</f>
        <v>Dungeon: Spindleclutch I</v>
      </c>
      <c r="N170" s="3" t="str">
        <f>VLOOKUP(F170,'ESO zone constants'!$A$3:$D$9999,4,FALSE)</f>
        <v>Glenumbra</v>
      </c>
    </row>
    <row r="171" spans="1:14" x14ac:dyDescent="0.25">
      <c r="A171" s="79">
        <v>194</v>
      </c>
      <c r="B171">
        <v>15</v>
      </c>
      <c r="C171">
        <v>143</v>
      </c>
      <c r="D171" t="s">
        <v>264</v>
      </c>
      <c r="E171">
        <v>178</v>
      </c>
      <c r="F171">
        <v>381</v>
      </c>
      <c r="G171" t="s">
        <v>264</v>
      </c>
      <c r="H171">
        <v>6</v>
      </c>
      <c r="J171" s="30" t="str">
        <f>IF(A171&lt;&gt;"",IF(F171&lt;&gt;"",IF(OR(ISNA(A171),ISNA(F171)),"","["&amp;A171&amp;"]="&amp;F171&amp;","),""),"")</f>
        <v>[194]=381,</v>
      </c>
      <c r="K171" s="3">
        <f>A171</f>
        <v>194</v>
      </c>
      <c r="L171" s="3">
        <f>F171</f>
        <v>381</v>
      </c>
      <c r="M171" s="8" t="str">
        <f>VLOOKUP(A171,'ESO wayshrine names'!$A$3:$B$9992,2,)</f>
        <v>Dungeon: The Banished Cells I</v>
      </c>
      <c r="N171" s="3" t="str">
        <f>VLOOKUP(F171,'ESO zone constants'!$A$3:$D$9999,4,FALSE)</f>
        <v>Auridon</v>
      </c>
    </row>
    <row r="172" spans="1:14" x14ac:dyDescent="0.25">
      <c r="A172" s="79">
        <v>196</v>
      </c>
      <c r="B172">
        <v>5</v>
      </c>
      <c r="C172">
        <v>30</v>
      </c>
      <c r="D172" t="s">
        <v>2864</v>
      </c>
      <c r="E172">
        <v>17</v>
      </c>
      <c r="F172">
        <v>104</v>
      </c>
      <c r="G172" t="s">
        <v>2865</v>
      </c>
      <c r="H172">
        <v>6</v>
      </c>
      <c r="J172" s="30" t="str">
        <f>IF(A172&lt;&gt;"",IF(F172&lt;&gt;"",IF(OR(ISNA(A172),ISNA(F172)),"","["&amp;A172&amp;"]="&amp;F172&amp;","),""),"")</f>
        <v>[196]=104,</v>
      </c>
      <c r="K172" s="3">
        <f>A172</f>
        <v>196</v>
      </c>
      <c r="L172" s="3">
        <f>F172</f>
        <v>104</v>
      </c>
      <c r="M172" s="8" t="str">
        <f>VLOOKUP(A172,'ESO wayshrine names'!$A$3:$B$9992,2,)</f>
        <v>Dungeon: Volenfell</v>
      </c>
      <c r="N172" s="3" t="str">
        <f>VLOOKUP(F172,'ESO zone constants'!$A$3:$D$9999,4,FALSE)</f>
        <v>Alik'r Desert</v>
      </c>
    </row>
    <row r="173" spans="1:14" x14ac:dyDescent="0.25">
      <c r="A173" s="79">
        <v>197</v>
      </c>
      <c r="B173">
        <v>16</v>
      </c>
      <c r="C173">
        <v>300</v>
      </c>
      <c r="D173" t="s">
        <v>2310</v>
      </c>
      <c r="E173">
        <v>18</v>
      </c>
      <c r="F173">
        <v>108</v>
      </c>
      <c r="G173" t="s">
        <v>2310</v>
      </c>
      <c r="H173">
        <v>6</v>
      </c>
      <c r="J173" s="30" t="str">
        <f>IF(A173&lt;&gt;"",IF(F173&lt;&gt;"",IF(OR(ISNA(A173),ISNA(F173)),"","["&amp;A173&amp;"]="&amp;F173&amp;","),""),"")</f>
        <v>[197]=108,</v>
      </c>
      <c r="K173" s="3">
        <f>A173</f>
        <v>197</v>
      </c>
      <c r="L173" s="3">
        <f>F173</f>
        <v>108</v>
      </c>
      <c r="M173" s="8" t="str">
        <f>VLOOKUP(A173,'ESO wayshrine names'!$A$3:$B$9992,2,)</f>
        <v>Dungeon: City of Ash I</v>
      </c>
      <c r="N173" s="3" t="str">
        <f>VLOOKUP(F173,'ESO zone constants'!$A$3:$D$9999,4,FALSE)</f>
        <v>Greenshade</v>
      </c>
    </row>
    <row r="174" spans="1:14" x14ac:dyDescent="0.25">
      <c r="A174" s="79">
        <v>198</v>
      </c>
      <c r="B174">
        <v>10</v>
      </c>
      <c r="C174">
        <v>13</v>
      </c>
      <c r="D174" t="s">
        <v>107</v>
      </c>
      <c r="E174">
        <v>10</v>
      </c>
      <c r="F174">
        <v>57</v>
      </c>
      <c r="G174" t="s">
        <v>107</v>
      </c>
      <c r="H174">
        <v>6</v>
      </c>
      <c r="J174" s="30" t="str">
        <f>IF(A174&lt;&gt;"",IF(F174&lt;&gt;"",IF(OR(ISNA(A174),ISNA(F174)),"","["&amp;A174&amp;"]="&amp;F174&amp;","),""),"")</f>
        <v>[198]=57,</v>
      </c>
      <c r="K174" s="3">
        <f>A174</f>
        <v>198</v>
      </c>
      <c r="L174" s="3">
        <f>F174</f>
        <v>57</v>
      </c>
      <c r="M174" s="8" t="str">
        <f>VLOOKUP(A174,'ESO wayshrine names'!$A$3:$B$9992,2,)</f>
        <v>Dungeon: Darkshade Caverns I</v>
      </c>
      <c r="N174" s="3" t="str">
        <f>VLOOKUP(F174,'ESO zone constants'!$A$3:$D$9999,4,FALSE)</f>
        <v>Deshaan</v>
      </c>
    </row>
    <row r="175" spans="1:14" x14ac:dyDescent="0.25">
      <c r="A175" s="79">
        <v>199</v>
      </c>
      <c r="B175">
        <v>14</v>
      </c>
      <c r="C175">
        <v>16</v>
      </c>
      <c r="D175" t="s">
        <v>125</v>
      </c>
      <c r="E175">
        <v>37</v>
      </c>
      <c r="F175">
        <v>181</v>
      </c>
      <c r="G175" t="s">
        <v>125</v>
      </c>
      <c r="H175">
        <v>1</v>
      </c>
      <c r="J175" s="30" t="str">
        <f>IF(A175&lt;&gt;"",IF(F175&lt;&gt;"",IF(OR(ISNA(A175),ISNA(F175)),"","["&amp;A175&amp;"]="&amp;F175&amp;","),""),"")</f>
        <v>[199]=181,</v>
      </c>
      <c r="K175" s="3">
        <f>A175</f>
        <v>199</v>
      </c>
      <c r="L175" s="3">
        <f>F175</f>
        <v>181</v>
      </c>
      <c r="M175" s="8" t="str">
        <f>VLOOKUP(A175,'ESO wayshrine names'!$A$3:$B$9992,2,)</f>
        <v>Southern High Rock Wayshrine</v>
      </c>
      <c r="N175" s="3" t="str">
        <f>VLOOKUP(F175,'ESO zone constants'!$A$3:$D$9999,4,FALSE)</f>
        <v>Cyrodiil</v>
      </c>
    </row>
    <row r="176" spans="1:14" x14ac:dyDescent="0.25">
      <c r="A176" s="79">
        <v>200</v>
      </c>
      <c r="B176">
        <v>14</v>
      </c>
      <c r="C176">
        <v>16</v>
      </c>
      <c r="D176" t="s">
        <v>125</v>
      </c>
      <c r="E176">
        <v>37</v>
      </c>
      <c r="F176">
        <v>181</v>
      </c>
      <c r="G176" t="s">
        <v>125</v>
      </c>
      <c r="H176">
        <v>1</v>
      </c>
      <c r="J176" s="30" t="str">
        <f>IF(A176&lt;&gt;"",IF(F176&lt;&gt;"",IF(OR(ISNA(A176),ISNA(F176)),"","["&amp;A176&amp;"]="&amp;F176&amp;","),""),"")</f>
        <v>[200]=181,</v>
      </c>
      <c r="K176" s="3">
        <f>A176</f>
        <v>200</v>
      </c>
      <c r="L176" s="3">
        <f>F176</f>
        <v>181</v>
      </c>
      <c r="M176" s="8" t="str">
        <f>VLOOKUP(A176,'ESO wayshrine names'!$A$3:$B$9992,2,)</f>
        <v>Eastern Elsweyr Wayshrine</v>
      </c>
      <c r="N176" s="3" t="str">
        <f>VLOOKUP(F176,'ESO zone constants'!$A$3:$D$9999,4,FALSE)</f>
        <v>Cyrodiil</v>
      </c>
    </row>
    <row r="177" spans="1:14" x14ac:dyDescent="0.25">
      <c r="A177" s="79">
        <v>201</v>
      </c>
      <c r="B177">
        <v>14</v>
      </c>
      <c r="C177">
        <v>16</v>
      </c>
      <c r="D177" t="s">
        <v>125</v>
      </c>
      <c r="E177">
        <v>37</v>
      </c>
      <c r="F177">
        <v>181</v>
      </c>
      <c r="G177" t="s">
        <v>125</v>
      </c>
      <c r="H177">
        <v>1</v>
      </c>
      <c r="J177" s="30" t="str">
        <f>IF(A177&lt;&gt;"",IF(F177&lt;&gt;"",IF(OR(ISNA(A177),ISNA(F177)),"","["&amp;A177&amp;"]="&amp;F177&amp;","),""),"")</f>
        <v>[201]=181,</v>
      </c>
      <c r="K177" s="3">
        <f>A177</f>
        <v>201</v>
      </c>
      <c r="L177" s="3">
        <f>F177</f>
        <v>181</v>
      </c>
      <c r="M177" s="8" t="str">
        <f>VLOOKUP(A177,'ESO wayshrine names'!$A$3:$B$9992,2,)</f>
        <v>Western Elsweyr Wayshrine</v>
      </c>
      <c r="N177" s="3" t="str">
        <f>VLOOKUP(F177,'ESO zone constants'!$A$3:$D$9999,4,FALSE)</f>
        <v>Cyrodiil</v>
      </c>
    </row>
    <row r="178" spans="1:14" x14ac:dyDescent="0.25">
      <c r="A178" s="79">
        <v>202</v>
      </c>
      <c r="B178">
        <v>14</v>
      </c>
      <c r="C178">
        <v>16</v>
      </c>
      <c r="D178" t="s">
        <v>125</v>
      </c>
      <c r="E178">
        <v>37</v>
      </c>
      <c r="F178">
        <v>181</v>
      </c>
      <c r="G178" t="s">
        <v>125</v>
      </c>
      <c r="H178">
        <v>1</v>
      </c>
      <c r="J178" s="30" t="str">
        <f>IF(A178&lt;&gt;"",IF(F178&lt;&gt;"",IF(OR(ISNA(A178),ISNA(F178)),"","["&amp;A178&amp;"]="&amp;F178&amp;","),""),"")</f>
        <v>[202]=181,</v>
      </c>
      <c r="K178" s="3">
        <f>A178</f>
        <v>202</v>
      </c>
      <c r="L178" s="3">
        <f>F178</f>
        <v>181</v>
      </c>
      <c r="M178" s="8" t="str">
        <f>VLOOKUP(A178,'ESO wayshrine names'!$A$3:$B$9992,2,)</f>
        <v>North Morrowind Wayshrine</v>
      </c>
      <c r="N178" s="3" t="str">
        <f>VLOOKUP(F178,'ESO zone constants'!$A$3:$D$9999,4,FALSE)</f>
        <v>Cyrodiil</v>
      </c>
    </row>
    <row r="179" spans="1:14" x14ac:dyDescent="0.25">
      <c r="A179" s="79">
        <v>203</v>
      </c>
      <c r="B179">
        <v>14</v>
      </c>
      <c r="C179">
        <v>16</v>
      </c>
      <c r="D179" t="s">
        <v>125</v>
      </c>
      <c r="E179">
        <v>37</v>
      </c>
      <c r="F179">
        <v>181</v>
      </c>
      <c r="G179" t="s">
        <v>125</v>
      </c>
      <c r="H179">
        <v>1</v>
      </c>
      <c r="J179" s="30" t="str">
        <f>IF(A179&lt;&gt;"",IF(F179&lt;&gt;"",IF(OR(ISNA(A179),ISNA(F179)),"","["&amp;A179&amp;"]="&amp;F179&amp;","),""),"")</f>
        <v>[203]=181,</v>
      </c>
      <c r="K179" s="3">
        <f>A179</f>
        <v>203</v>
      </c>
      <c r="L179" s="3">
        <f>F179</f>
        <v>181</v>
      </c>
      <c r="M179" s="8" t="str">
        <f>VLOOKUP(A179,'ESO wayshrine names'!$A$3:$B$9992,2,)</f>
        <v>South Morrowind Wayshrine</v>
      </c>
      <c r="N179" s="3" t="str">
        <f>VLOOKUP(F179,'ESO zone constants'!$A$3:$D$9999,4,FALSE)</f>
        <v>Cyrodiil</v>
      </c>
    </row>
    <row r="180" spans="1:14" x14ac:dyDescent="0.25">
      <c r="A180" s="79">
        <v>204</v>
      </c>
      <c r="B180">
        <v>6</v>
      </c>
      <c r="C180">
        <v>20</v>
      </c>
      <c r="D180" t="s">
        <v>109</v>
      </c>
      <c r="E180">
        <v>14</v>
      </c>
      <c r="F180">
        <v>92</v>
      </c>
      <c r="G180" t="s">
        <v>109</v>
      </c>
      <c r="H180">
        <v>1</v>
      </c>
      <c r="J180" s="30" t="str">
        <f>IF(A180&lt;&gt;"",IF(F180&lt;&gt;"",IF(OR(ISNA(A180),ISNA(F180)),"","["&amp;A180&amp;"]="&amp;F180&amp;","),""),"")</f>
        <v>[204]=92,</v>
      </c>
      <c r="K180" s="3">
        <f>A180</f>
        <v>204</v>
      </c>
      <c r="L180" s="3">
        <f>F180</f>
        <v>92</v>
      </c>
      <c r="M180" s="8" t="str">
        <f>VLOOKUP(A180,'ESO wayshrine names'!$A$3:$B$9992,2,)</f>
        <v>Eastern Evermore Wayshrine</v>
      </c>
      <c r="N180" s="3" t="str">
        <f>VLOOKUP(F180,'ESO zone constants'!$A$3:$D$9999,4,FALSE)</f>
        <v>Bangkorai</v>
      </c>
    </row>
    <row r="181" spans="1:14" x14ac:dyDescent="0.25">
      <c r="A181" s="79">
        <v>205</v>
      </c>
      <c r="B181">
        <v>10</v>
      </c>
      <c r="C181">
        <v>13</v>
      </c>
      <c r="D181" t="s">
        <v>107</v>
      </c>
      <c r="E181">
        <v>10</v>
      </c>
      <c r="F181">
        <v>57</v>
      </c>
      <c r="G181" t="s">
        <v>107</v>
      </c>
      <c r="H181">
        <v>1</v>
      </c>
      <c r="J181" s="30" t="str">
        <f>IF(A181&lt;&gt;"",IF(F181&lt;&gt;"",IF(OR(ISNA(A181),ISNA(F181)),"","["&amp;A181&amp;"]="&amp;F181&amp;","),""),"")</f>
        <v>[205]=57,</v>
      </c>
      <c r="K181" s="3">
        <f>A181</f>
        <v>205</v>
      </c>
      <c r="L181" s="3">
        <f>F181</f>
        <v>57</v>
      </c>
      <c r="M181" s="8" t="str">
        <f>VLOOKUP(A181,'ESO wayshrine names'!$A$3:$B$9992,2,)</f>
        <v>Shad Astula Wayshrine</v>
      </c>
      <c r="N181" s="3" t="str">
        <f>VLOOKUP(F181,'ESO zone constants'!$A$3:$D$9999,4,FALSE)</f>
        <v>Deshaan</v>
      </c>
    </row>
    <row r="182" spans="1:14" x14ac:dyDescent="0.25">
      <c r="A182" s="79">
        <v>206</v>
      </c>
      <c r="B182">
        <v>6</v>
      </c>
      <c r="C182">
        <v>20</v>
      </c>
      <c r="D182" t="s">
        <v>109</v>
      </c>
      <c r="E182">
        <v>14</v>
      </c>
      <c r="F182">
        <v>92</v>
      </c>
      <c r="G182" t="s">
        <v>109</v>
      </c>
      <c r="H182">
        <v>1</v>
      </c>
      <c r="J182" s="30" t="str">
        <f>IF(A182&lt;&gt;"",IF(F182&lt;&gt;"",IF(OR(ISNA(A182),ISNA(F182)),"","["&amp;A182&amp;"]="&amp;F182&amp;","),""),"")</f>
        <v>[206]=92,</v>
      </c>
      <c r="K182" s="3">
        <f>A182</f>
        <v>206</v>
      </c>
      <c r="L182" s="3">
        <f>F182</f>
        <v>92</v>
      </c>
      <c r="M182" s="8" t="str">
        <f>VLOOKUP(A182,'ESO wayshrine names'!$A$3:$B$9992,2,)</f>
        <v>Halcyon Lake Wayshrine</v>
      </c>
      <c r="N182" s="3" t="str">
        <f>VLOOKUP(F182,'ESO zone constants'!$A$3:$D$9999,4,FALSE)</f>
        <v>Bangkorai</v>
      </c>
    </row>
    <row r="183" spans="1:14" x14ac:dyDescent="0.25">
      <c r="A183" s="79">
        <v>207</v>
      </c>
      <c r="B183">
        <v>7</v>
      </c>
      <c r="C183">
        <v>9</v>
      </c>
      <c r="D183" t="s">
        <v>2308</v>
      </c>
      <c r="E183">
        <v>180</v>
      </c>
      <c r="F183">
        <v>383</v>
      </c>
      <c r="G183" t="s">
        <v>2308</v>
      </c>
      <c r="H183">
        <v>1</v>
      </c>
      <c r="J183" s="30" t="str">
        <f>IF(A183&lt;&gt;"",IF(F183&lt;&gt;"",IF(OR(ISNA(A183),ISNA(F183)),"","["&amp;A183&amp;"]="&amp;F183&amp;","),""),"")</f>
        <v>[207]=383,</v>
      </c>
      <c r="K183" s="3">
        <f>A183</f>
        <v>207</v>
      </c>
      <c r="L183" s="3">
        <f>F183</f>
        <v>383</v>
      </c>
      <c r="M183" s="8" t="str">
        <f>VLOOKUP(A183,'ESO wayshrine names'!$A$3:$B$9992,2,)</f>
        <v>Gray Mire Wayshrine</v>
      </c>
      <c r="N183" s="3" t="str">
        <f>VLOOKUP(F183,'ESO zone constants'!$A$3:$D$9999,4,FALSE)</f>
        <v>Grahtwood</v>
      </c>
    </row>
    <row r="184" spans="1:14" x14ac:dyDescent="0.25">
      <c r="A184" s="79">
        <v>208</v>
      </c>
      <c r="B184">
        <v>3</v>
      </c>
      <c r="C184">
        <v>10</v>
      </c>
      <c r="D184" t="s">
        <v>2325</v>
      </c>
      <c r="E184">
        <v>5</v>
      </c>
      <c r="F184">
        <v>20</v>
      </c>
      <c r="G184" t="s">
        <v>2325</v>
      </c>
      <c r="H184">
        <v>1</v>
      </c>
      <c r="J184" s="30" t="str">
        <f>IF(A184&lt;&gt;"",IF(F184&lt;&gt;"",IF(OR(ISNA(A184),ISNA(F184)),"","["&amp;A184&amp;"]="&amp;F184&amp;","),""),"")</f>
        <v>[208]=20,</v>
      </c>
      <c r="K184" s="3">
        <f>A184</f>
        <v>208</v>
      </c>
      <c r="L184" s="3">
        <f>F184</f>
        <v>20</v>
      </c>
      <c r="M184" s="8" t="str">
        <f>VLOOKUP(A184,'ESO wayshrine names'!$A$3:$B$9992,2,)</f>
        <v>Shrouded Pass Wayshrine</v>
      </c>
      <c r="N184" s="3" t="str">
        <f>VLOOKUP(F184,'ESO zone constants'!$A$3:$D$9999,4,FALSE)</f>
        <v>Rivenspire</v>
      </c>
    </row>
    <row r="185" spans="1:14" x14ac:dyDescent="0.25">
      <c r="A185" s="79">
        <v>210</v>
      </c>
      <c r="B185">
        <v>2</v>
      </c>
      <c r="C185">
        <v>1</v>
      </c>
      <c r="D185" t="s">
        <v>103</v>
      </c>
      <c r="E185">
        <v>2</v>
      </c>
      <c r="F185">
        <v>3</v>
      </c>
      <c r="G185" t="s">
        <v>103</v>
      </c>
      <c r="H185">
        <v>1</v>
      </c>
      <c r="J185" s="30" t="str">
        <f>IF(A185&lt;&gt;"",IF(F185&lt;&gt;"",IF(OR(ISNA(A185),ISNA(F185)),"","["&amp;A185&amp;"]="&amp;F185&amp;","),""),"")</f>
        <v>[210]=3,</v>
      </c>
      <c r="K185" s="3">
        <f>A185</f>
        <v>210</v>
      </c>
      <c r="L185" s="3">
        <f>F185</f>
        <v>3</v>
      </c>
      <c r="M185" s="8" t="str">
        <f>VLOOKUP(A185,'ESO wayshrine names'!$A$3:$B$9992,2,)</f>
        <v>The Harborage</v>
      </c>
      <c r="N185" s="3" t="str">
        <f>VLOOKUP(F185,'ESO zone constants'!$A$3:$D$9999,4,FALSE)</f>
        <v>Glenumbra</v>
      </c>
    </row>
    <row r="186" spans="1:14" x14ac:dyDescent="0.25">
      <c r="A186" s="79">
        <v>211</v>
      </c>
      <c r="B186">
        <v>15</v>
      </c>
      <c r="C186">
        <v>143</v>
      </c>
      <c r="D186" t="s">
        <v>264</v>
      </c>
      <c r="E186">
        <v>178</v>
      </c>
      <c r="F186">
        <v>381</v>
      </c>
      <c r="G186" t="s">
        <v>264</v>
      </c>
      <c r="H186">
        <v>1</v>
      </c>
      <c r="J186" s="30" t="str">
        <f>IF(A186&lt;&gt;"",IF(F186&lt;&gt;"",IF(OR(ISNA(A186),ISNA(F186)),"","["&amp;A186&amp;"]="&amp;F186&amp;","),""),"")</f>
        <v>[211]=381,</v>
      </c>
      <c r="K186" s="3">
        <f>A186</f>
        <v>211</v>
      </c>
      <c r="L186" s="3">
        <f>F186</f>
        <v>381</v>
      </c>
      <c r="M186" s="8" t="str">
        <f>VLOOKUP(A186,'ESO wayshrine names'!$A$3:$B$9992,2,)</f>
        <v>The Harborage</v>
      </c>
      <c r="N186" s="3" t="str">
        <f>VLOOKUP(F186,'ESO zone constants'!$A$3:$D$9999,4,FALSE)</f>
        <v>Auridon</v>
      </c>
    </row>
    <row r="187" spans="1:14" x14ac:dyDescent="0.25">
      <c r="A187" s="79">
        <v>212</v>
      </c>
      <c r="B187">
        <v>11</v>
      </c>
      <c r="C187">
        <v>7</v>
      </c>
      <c r="D187" t="s">
        <v>2330</v>
      </c>
      <c r="E187">
        <v>9</v>
      </c>
      <c r="F187">
        <v>41</v>
      </c>
      <c r="G187" t="s">
        <v>2330</v>
      </c>
      <c r="H187">
        <v>1</v>
      </c>
      <c r="J187" s="30" t="str">
        <f>IF(A187&lt;&gt;"",IF(F187&lt;&gt;"",IF(OR(ISNA(A187),ISNA(F187)),"","["&amp;A187&amp;"]="&amp;F187&amp;","),""),"")</f>
        <v>[212]=41,</v>
      </c>
      <c r="K187" s="3">
        <f>A187</f>
        <v>212</v>
      </c>
      <c r="L187" s="3">
        <f>F187</f>
        <v>41</v>
      </c>
      <c r="M187" s="8" t="str">
        <f>VLOOKUP(A187,'ESO wayshrine names'!$A$3:$B$9992,2,)</f>
        <v>The Harborage</v>
      </c>
      <c r="N187" s="3" t="str">
        <f>VLOOKUP(F187,'ESO zone constants'!$A$3:$D$9999,4,FALSE)</f>
        <v>Stonefalls</v>
      </c>
    </row>
    <row r="188" spans="1:14" x14ac:dyDescent="0.25">
      <c r="A188" s="79">
        <v>213</v>
      </c>
      <c r="B188">
        <v>7</v>
      </c>
      <c r="C188">
        <v>9</v>
      </c>
      <c r="D188" t="s">
        <v>2308</v>
      </c>
      <c r="E188">
        <v>180</v>
      </c>
      <c r="F188">
        <v>383</v>
      </c>
      <c r="G188" t="s">
        <v>2308</v>
      </c>
      <c r="H188">
        <v>1</v>
      </c>
      <c r="J188" s="30" t="str">
        <f>IF(A188&lt;&gt;"",IF(F188&lt;&gt;"",IF(OR(ISNA(A188),ISNA(F188)),"","["&amp;A188&amp;"]="&amp;F188&amp;","),""),"")</f>
        <v>[213]=383,</v>
      </c>
      <c r="K188" s="3">
        <f>A188</f>
        <v>213</v>
      </c>
      <c r="L188" s="3">
        <f>F188</f>
        <v>383</v>
      </c>
      <c r="M188" s="8" t="str">
        <f>VLOOKUP(A188,'ESO wayshrine names'!$A$3:$B$9992,2,)</f>
        <v>Falinesti Winter Wayshrine</v>
      </c>
      <c r="N188" s="3" t="str">
        <f>VLOOKUP(F188,'ESO zone constants'!$A$3:$D$9999,4,FALSE)</f>
        <v>Grahtwood</v>
      </c>
    </row>
    <row r="189" spans="1:14" x14ac:dyDescent="0.25">
      <c r="A189" s="79">
        <v>214</v>
      </c>
      <c r="B189">
        <v>7</v>
      </c>
      <c r="C189">
        <v>9</v>
      </c>
      <c r="D189" t="s">
        <v>2308</v>
      </c>
      <c r="E189">
        <v>180</v>
      </c>
      <c r="F189">
        <v>383</v>
      </c>
      <c r="G189" t="s">
        <v>2308</v>
      </c>
      <c r="H189">
        <v>1</v>
      </c>
      <c r="J189" s="30" t="str">
        <f>IF(A189&lt;&gt;"",IF(F189&lt;&gt;"",IF(OR(ISNA(A189),ISNA(F189)),"","["&amp;A189&amp;"]="&amp;F189&amp;","),""),"")</f>
        <v>[214]=383,</v>
      </c>
      <c r="K189" s="3">
        <f>A189</f>
        <v>214</v>
      </c>
      <c r="L189" s="3">
        <f>F189</f>
        <v>383</v>
      </c>
      <c r="M189" s="8" t="str">
        <f>VLOOKUP(A189,'ESO wayshrine names'!$A$3:$B$9992,2,)</f>
        <v>Elden Root Wayshrine</v>
      </c>
      <c r="N189" s="3" t="str">
        <f>VLOOKUP(F189,'ESO zone constants'!$A$3:$D$9999,4,FALSE)</f>
        <v>Grahtwood</v>
      </c>
    </row>
    <row r="190" spans="1:14" x14ac:dyDescent="0.25">
      <c r="A190" s="79">
        <v>216</v>
      </c>
      <c r="B190">
        <v>2</v>
      </c>
      <c r="C190">
        <v>1</v>
      </c>
      <c r="D190" t="s">
        <v>103</v>
      </c>
      <c r="E190">
        <v>2</v>
      </c>
      <c r="F190">
        <v>3</v>
      </c>
      <c r="G190" t="s">
        <v>103</v>
      </c>
      <c r="H190">
        <v>1</v>
      </c>
      <c r="J190" s="30" t="str">
        <f>IF(A190&lt;&gt;"",IF(F190&lt;&gt;"",IF(OR(ISNA(A190),ISNA(F190)),"","["&amp;A190&amp;"]="&amp;F190&amp;","),""),"")</f>
        <v>[216]=3,</v>
      </c>
      <c r="K190" s="3">
        <f>A190</f>
        <v>216</v>
      </c>
      <c r="L190" s="3">
        <f>F190</f>
        <v>3</v>
      </c>
      <c r="M190" s="8" t="str">
        <f>VLOOKUP(A190,'ESO wayshrine names'!$A$3:$B$9992,2,)</f>
        <v>Hag Fen Wayshrine</v>
      </c>
      <c r="N190" s="3" t="str">
        <f>VLOOKUP(F190,'ESO zone constants'!$A$3:$D$9999,4,FALSE)</f>
        <v>Glenumbra</v>
      </c>
    </row>
    <row r="191" spans="1:14" x14ac:dyDescent="0.25">
      <c r="A191" s="79">
        <v>236</v>
      </c>
      <c r="B191">
        <v>14</v>
      </c>
      <c r="C191">
        <v>16</v>
      </c>
      <c r="D191" t="s">
        <v>125</v>
      </c>
      <c r="E191">
        <v>37</v>
      </c>
      <c r="F191">
        <v>181</v>
      </c>
      <c r="G191" t="s">
        <v>125</v>
      </c>
      <c r="H191">
        <v>6</v>
      </c>
      <c r="J191" s="30" t="str">
        <f>IF(A191&lt;&gt;"",IF(F191&lt;&gt;"",IF(OR(ISNA(A191),ISNA(F191)),"","["&amp;A191&amp;"]="&amp;F191&amp;","),""),"")</f>
        <v>[236]=181,</v>
      </c>
      <c r="K191" s="3">
        <f>A191</f>
        <v>236</v>
      </c>
      <c r="L191" s="3">
        <f>F191</f>
        <v>181</v>
      </c>
      <c r="M191" s="8" t="str">
        <f>VLOOKUP(A191,'ESO wayshrine names'!$A$3:$B$9992,2,)</f>
        <v>Dungeon: Imperial City Prison</v>
      </c>
      <c r="N191" s="3" t="str">
        <f>VLOOKUP(F191,'ESO zone constants'!$A$3:$D$9999,4,FALSE)</f>
        <v>Cyrodiil</v>
      </c>
    </row>
    <row r="192" spans="1:14" x14ac:dyDescent="0.25">
      <c r="A192" s="79">
        <v>237</v>
      </c>
      <c r="B192">
        <v>27</v>
      </c>
      <c r="C192">
        <v>667</v>
      </c>
      <c r="D192" t="s">
        <v>452</v>
      </c>
      <c r="E192">
        <v>379</v>
      </c>
      <c r="F192">
        <v>684</v>
      </c>
      <c r="G192" t="s">
        <v>452</v>
      </c>
      <c r="H192">
        <v>1</v>
      </c>
      <c r="J192" s="30" t="str">
        <f>IF(A192&lt;&gt;"",IF(F192&lt;&gt;"",IF(OR(ISNA(A192),ISNA(F192)),"","["&amp;A192&amp;"]="&amp;F192&amp;","),""),"")</f>
        <v>[237]=684,</v>
      </c>
      <c r="K192" s="3">
        <f>A192</f>
        <v>237</v>
      </c>
      <c r="L192" s="3">
        <f>F192</f>
        <v>684</v>
      </c>
      <c r="M192" s="8" t="str">
        <f>VLOOKUP(A192,'ESO wayshrine names'!$A$3:$B$9992,2,)</f>
        <v>Shatul Wayshrine</v>
      </c>
      <c r="N192" s="3" t="str">
        <f>VLOOKUP(F192,'ESO zone constants'!$A$3:$D$9999,4,FALSE)</f>
        <v>Wrothgar</v>
      </c>
    </row>
    <row r="193" spans="1:14" x14ac:dyDescent="0.25">
      <c r="A193" s="79">
        <v>238</v>
      </c>
      <c r="B193">
        <v>27</v>
      </c>
      <c r="C193">
        <v>667</v>
      </c>
      <c r="D193" t="s">
        <v>452</v>
      </c>
      <c r="E193">
        <v>379</v>
      </c>
      <c r="F193">
        <v>684</v>
      </c>
      <c r="G193" t="s">
        <v>452</v>
      </c>
      <c r="H193">
        <v>1</v>
      </c>
      <c r="J193" s="30" t="str">
        <f>IF(A193&lt;&gt;"",IF(F193&lt;&gt;"",IF(OR(ISNA(A193),ISNA(F193)),"","["&amp;A193&amp;"]="&amp;F193&amp;","),""),"")</f>
        <v>[238]=684,</v>
      </c>
      <c r="K193" s="3">
        <f>A193</f>
        <v>238</v>
      </c>
      <c r="L193" s="3">
        <f>F193</f>
        <v>684</v>
      </c>
      <c r="M193" s="8" t="str">
        <f>VLOOKUP(A193,'ESO wayshrine names'!$A$3:$B$9992,2,)</f>
        <v>Icy Shore Wayshrine</v>
      </c>
      <c r="N193" s="3" t="str">
        <f>VLOOKUP(F193,'ESO zone constants'!$A$3:$D$9999,4,FALSE)</f>
        <v>Wrothgar</v>
      </c>
    </row>
    <row r="194" spans="1:14" x14ac:dyDescent="0.25">
      <c r="A194" s="79">
        <v>239</v>
      </c>
      <c r="B194">
        <v>27</v>
      </c>
      <c r="C194">
        <v>667</v>
      </c>
      <c r="D194" t="s">
        <v>452</v>
      </c>
      <c r="E194">
        <v>379</v>
      </c>
      <c r="F194">
        <v>684</v>
      </c>
      <c r="G194" t="s">
        <v>452</v>
      </c>
      <c r="H194">
        <v>1</v>
      </c>
      <c r="J194" s="30" t="str">
        <f>IF(A194&lt;&gt;"",IF(F194&lt;&gt;"",IF(OR(ISNA(A194),ISNA(F194)),"","["&amp;A194&amp;"]="&amp;F194&amp;","),""),"")</f>
        <v>[239]=684,</v>
      </c>
      <c r="K194" s="3">
        <f>A194</f>
        <v>239</v>
      </c>
      <c r="L194" s="3">
        <f>F194</f>
        <v>684</v>
      </c>
      <c r="M194" s="8" t="str">
        <f>VLOOKUP(A194,'ESO wayshrine names'!$A$3:$B$9992,2,)</f>
        <v>Two Rivers Wayshrine</v>
      </c>
      <c r="N194" s="3" t="str">
        <f>VLOOKUP(F194,'ESO zone constants'!$A$3:$D$9999,4,FALSE)</f>
        <v>Wrothgar</v>
      </c>
    </row>
    <row r="195" spans="1:14" x14ac:dyDescent="0.25">
      <c r="A195" s="79">
        <v>240</v>
      </c>
      <c r="B195">
        <v>27</v>
      </c>
      <c r="C195">
        <v>667</v>
      </c>
      <c r="D195" t="s">
        <v>452</v>
      </c>
      <c r="E195">
        <v>379</v>
      </c>
      <c r="F195">
        <v>684</v>
      </c>
      <c r="G195" t="s">
        <v>452</v>
      </c>
      <c r="H195">
        <v>1</v>
      </c>
      <c r="J195" s="30" t="str">
        <f>IF(A195&lt;&gt;"",IF(F195&lt;&gt;"",IF(OR(ISNA(A195),ISNA(F195)),"","["&amp;A195&amp;"]="&amp;F195&amp;","),""),"")</f>
        <v>[240]=684,</v>
      </c>
      <c r="K195" s="3">
        <f>A195</f>
        <v>240</v>
      </c>
      <c r="L195" s="3">
        <f>F195</f>
        <v>684</v>
      </c>
      <c r="M195" s="8" t="str">
        <f>VLOOKUP(A195,'ESO wayshrine names'!$A$3:$B$9992,2,)</f>
        <v>Morkul Plain Wayshrine</v>
      </c>
      <c r="N195" s="3" t="str">
        <f>VLOOKUP(F195,'ESO zone constants'!$A$3:$D$9999,4,FALSE)</f>
        <v>Wrothgar</v>
      </c>
    </row>
    <row r="196" spans="1:14" x14ac:dyDescent="0.25">
      <c r="A196" s="79">
        <v>241</v>
      </c>
      <c r="B196">
        <v>27</v>
      </c>
      <c r="C196">
        <v>667</v>
      </c>
      <c r="D196" t="s">
        <v>452</v>
      </c>
      <c r="E196">
        <v>379</v>
      </c>
      <c r="F196">
        <v>684</v>
      </c>
      <c r="G196" t="s">
        <v>452</v>
      </c>
      <c r="H196">
        <v>1</v>
      </c>
      <c r="J196" s="30" t="str">
        <f>IF(A196&lt;&gt;"",IF(F196&lt;&gt;"",IF(OR(ISNA(A196),ISNA(F196)),"","["&amp;A196&amp;"]="&amp;F196&amp;","),""),"")</f>
        <v>[241]=684,</v>
      </c>
      <c r="K196" s="3">
        <f>A196</f>
        <v>241</v>
      </c>
      <c r="L196" s="3">
        <f>F196</f>
        <v>684</v>
      </c>
      <c r="M196" s="8" t="str">
        <f>VLOOKUP(A196,'ESO wayshrine names'!$A$3:$B$9992,2,)</f>
        <v>Great Bay Wayshrine</v>
      </c>
      <c r="N196" s="3" t="str">
        <f>VLOOKUP(F196,'ESO zone constants'!$A$3:$D$9999,4,FALSE)</f>
        <v>Wrothgar</v>
      </c>
    </row>
    <row r="197" spans="1:14" x14ac:dyDescent="0.25">
      <c r="A197" s="79">
        <v>242</v>
      </c>
      <c r="B197">
        <v>27</v>
      </c>
      <c r="C197">
        <v>667</v>
      </c>
      <c r="D197" t="s">
        <v>452</v>
      </c>
      <c r="E197">
        <v>379</v>
      </c>
      <c r="F197">
        <v>684</v>
      </c>
      <c r="G197" t="s">
        <v>452</v>
      </c>
      <c r="H197">
        <v>1</v>
      </c>
      <c r="J197" s="30" t="str">
        <f>IF(A197&lt;&gt;"",IF(F197&lt;&gt;"",IF(OR(ISNA(A197),ISNA(F197)),"","["&amp;A197&amp;"]="&amp;F197&amp;","),""),"")</f>
        <v>[242]=684,</v>
      </c>
      <c r="K197" s="3">
        <f>A197</f>
        <v>242</v>
      </c>
      <c r="L197" s="3">
        <f>F197</f>
        <v>684</v>
      </c>
      <c r="M197" s="8" t="str">
        <f>VLOOKUP(A197,'ESO wayshrine names'!$A$3:$B$9992,2,)</f>
        <v>Frostbreak Ridge Wayshrine</v>
      </c>
      <c r="N197" s="3" t="str">
        <f>VLOOKUP(F197,'ESO zone constants'!$A$3:$D$9999,4,FALSE)</f>
        <v>Wrothgar</v>
      </c>
    </row>
    <row r="198" spans="1:14" x14ac:dyDescent="0.25">
      <c r="A198" s="79">
        <v>243</v>
      </c>
      <c r="B198">
        <v>27</v>
      </c>
      <c r="C198">
        <v>667</v>
      </c>
      <c r="D198" t="s">
        <v>452</v>
      </c>
      <c r="E198">
        <v>379</v>
      </c>
      <c r="F198">
        <v>684</v>
      </c>
      <c r="G198" t="s">
        <v>452</v>
      </c>
      <c r="H198">
        <v>1</v>
      </c>
      <c r="J198" s="30" t="str">
        <f>IF(A198&lt;&gt;"",IF(F198&lt;&gt;"",IF(OR(ISNA(A198),ISNA(F198)),"","["&amp;A198&amp;"]="&amp;F198&amp;","),""),"")</f>
        <v>[243]=684,</v>
      </c>
      <c r="K198" s="3">
        <f>A198</f>
        <v>243</v>
      </c>
      <c r="L198" s="3">
        <f>F198</f>
        <v>684</v>
      </c>
      <c r="M198" s="8" t="str">
        <f>VLOOKUP(A198,'ESO wayshrine names'!$A$3:$B$9992,2,)</f>
        <v>Siege Road Wayshrine</v>
      </c>
      <c r="N198" s="3" t="str">
        <f>VLOOKUP(F198,'ESO zone constants'!$A$3:$D$9999,4,FALSE)</f>
        <v>Wrothgar</v>
      </c>
    </row>
    <row r="199" spans="1:14" x14ac:dyDescent="0.25">
      <c r="A199" s="79">
        <v>244</v>
      </c>
      <c r="B199">
        <v>27</v>
      </c>
      <c r="C199">
        <v>667</v>
      </c>
      <c r="D199" t="s">
        <v>452</v>
      </c>
      <c r="E199">
        <v>379</v>
      </c>
      <c r="F199">
        <v>684</v>
      </c>
      <c r="G199" t="s">
        <v>452</v>
      </c>
      <c r="H199">
        <v>1</v>
      </c>
      <c r="J199" s="30" t="str">
        <f>IF(A199&lt;&gt;"",IF(F199&lt;&gt;"",IF(OR(ISNA(A199),ISNA(F199)),"","["&amp;A199&amp;"]="&amp;F199&amp;","),""),"")</f>
        <v>[244]=684,</v>
      </c>
      <c r="K199" s="3">
        <f>A199</f>
        <v>244</v>
      </c>
      <c r="L199" s="3">
        <f>F199</f>
        <v>684</v>
      </c>
      <c r="M199" s="8" t="str">
        <f>VLOOKUP(A199,'ESO wayshrine names'!$A$3:$B$9992,2,)</f>
        <v>Orsinium Wayshrine</v>
      </c>
      <c r="N199" s="3" t="str">
        <f>VLOOKUP(F199,'ESO zone constants'!$A$3:$D$9999,4,FALSE)</f>
        <v>Wrothgar</v>
      </c>
    </row>
    <row r="200" spans="1:14" x14ac:dyDescent="0.25">
      <c r="A200" s="79">
        <v>245</v>
      </c>
      <c r="B200">
        <v>27</v>
      </c>
      <c r="C200">
        <v>667</v>
      </c>
      <c r="D200" t="s">
        <v>452</v>
      </c>
      <c r="E200">
        <v>379</v>
      </c>
      <c r="F200">
        <v>684</v>
      </c>
      <c r="G200" t="s">
        <v>452</v>
      </c>
      <c r="H200">
        <v>1</v>
      </c>
      <c r="J200" s="30" t="str">
        <f>IF(A200&lt;&gt;"",IF(F200&lt;&gt;"",IF(OR(ISNA(A200),ISNA(F200)),"","["&amp;A200&amp;"]="&amp;F200&amp;","),""),"")</f>
        <v>[245]=684,</v>
      </c>
      <c r="K200" s="3">
        <f>A200</f>
        <v>245</v>
      </c>
      <c r="L200" s="3">
        <f>F200</f>
        <v>684</v>
      </c>
      <c r="M200" s="8" t="str">
        <f>VLOOKUP(A200,'ESO wayshrine names'!$A$3:$B$9992,2,)</f>
        <v>Trader's Road Wayshrine</v>
      </c>
      <c r="N200" s="3" t="str">
        <f>VLOOKUP(F200,'ESO zone constants'!$A$3:$D$9999,4,FALSE)</f>
        <v>Wrothgar</v>
      </c>
    </row>
    <row r="201" spans="1:14" x14ac:dyDescent="0.25">
      <c r="A201" s="79">
        <v>246</v>
      </c>
      <c r="B201">
        <v>27</v>
      </c>
      <c r="C201">
        <v>667</v>
      </c>
      <c r="D201" t="s">
        <v>452</v>
      </c>
      <c r="E201">
        <v>379</v>
      </c>
      <c r="F201">
        <v>684</v>
      </c>
      <c r="G201" t="s">
        <v>452</v>
      </c>
      <c r="H201">
        <v>1</v>
      </c>
      <c r="J201" s="30" t="str">
        <f>IF(A201&lt;&gt;"",IF(F201&lt;&gt;"",IF(OR(ISNA(A201),ISNA(F201)),"","["&amp;A201&amp;"]="&amp;F201&amp;","),""),"")</f>
        <v>[246]=684,</v>
      </c>
      <c r="K201" s="3">
        <f>A201</f>
        <v>246</v>
      </c>
      <c r="L201" s="3">
        <f>F201</f>
        <v>684</v>
      </c>
      <c r="M201" s="8" t="str">
        <f>VLOOKUP(A201,'ESO wayshrine names'!$A$3:$B$9992,2,)</f>
        <v>Merchant's Gate Wayshrine</v>
      </c>
      <c r="N201" s="3" t="str">
        <f>VLOOKUP(F201,'ESO zone constants'!$A$3:$D$9999,4,FALSE)</f>
        <v>Wrothgar</v>
      </c>
    </row>
    <row r="202" spans="1:14" x14ac:dyDescent="0.25">
      <c r="A202" s="79">
        <v>247</v>
      </c>
      <c r="B202">
        <v>14</v>
      </c>
      <c r="C202">
        <v>16</v>
      </c>
      <c r="D202" t="s">
        <v>125</v>
      </c>
      <c r="E202">
        <v>37</v>
      </c>
      <c r="F202">
        <v>181</v>
      </c>
      <c r="G202" t="s">
        <v>125</v>
      </c>
      <c r="H202">
        <v>6</v>
      </c>
      <c r="J202" s="30" t="str">
        <f>IF(A202&lt;&gt;"",IF(F202&lt;&gt;"",IF(OR(ISNA(A202),ISNA(F202)),"","["&amp;A202&amp;"]="&amp;F202&amp;","),""),"")</f>
        <v>[247]=181,</v>
      </c>
      <c r="K202" s="3">
        <f>A202</f>
        <v>247</v>
      </c>
      <c r="L202" s="3">
        <f>F202</f>
        <v>181</v>
      </c>
      <c r="M202" s="8" t="str">
        <f>VLOOKUP(A202,'ESO wayshrine names'!$A$3:$B$9992,2,)</f>
        <v>Dungeon: White-Gold Tower</v>
      </c>
      <c r="N202" s="3" t="str">
        <f>VLOOKUP(F202,'ESO zone constants'!$A$3:$D$9999,4,FALSE)</f>
        <v>Cyrodiil</v>
      </c>
    </row>
    <row r="203" spans="1:14" x14ac:dyDescent="0.25">
      <c r="A203" s="79">
        <v>249</v>
      </c>
      <c r="B203">
        <v>27</v>
      </c>
      <c r="C203">
        <v>667</v>
      </c>
      <c r="D203" t="s">
        <v>452</v>
      </c>
      <c r="E203">
        <v>379</v>
      </c>
      <c r="F203">
        <v>684</v>
      </c>
      <c r="G203" t="s">
        <v>452</v>
      </c>
      <c r="H203">
        <v>0</v>
      </c>
      <c r="J203" s="30" t="str">
        <f>IF(A203&lt;&gt;"",IF(F203&lt;&gt;"",IF(OR(ISNA(A203),ISNA(F203)),"","["&amp;A203&amp;"]="&amp;F203&amp;","),""),"")</f>
        <v>[249]=684,</v>
      </c>
      <c r="K203" s="3">
        <f>A203</f>
        <v>249</v>
      </c>
      <c r="L203" s="3">
        <f>F203</f>
        <v>684</v>
      </c>
      <c r="M203" s="8" t="str">
        <f>VLOOKUP(A203,'ESO wayshrine names'!$A$3:$B$9992,2,)</f>
        <v>Maelstrom Arena</v>
      </c>
      <c r="N203" s="3" t="str">
        <f>VLOOKUP(F203,'ESO zone constants'!$A$3:$D$9999,4,FALSE)</f>
        <v>Wrothgar</v>
      </c>
    </row>
    <row r="204" spans="1:14" x14ac:dyDescent="0.25">
      <c r="A204" s="79">
        <v>250</v>
      </c>
      <c r="B204">
        <v>27</v>
      </c>
      <c r="C204">
        <v>667</v>
      </c>
      <c r="D204" t="s">
        <v>452</v>
      </c>
      <c r="E204">
        <v>379</v>
      </c>
      <c r="F204">
        <v>684</v>
      </c>
      <c r="G204" t="s">
        <v>452</v>
      </c>
      <c r="H204">
        <v>0</v>
      </c>
      <c r="J204" s="30" t="str">
        <f>IF(A204&lt;&gt;"",IF(F204&lt;&gt;"",IF(OR(ISNA(A204),ISNA(F204)),"","["&amp;A204&amp;"]="&amp;F204&amp;","),""),"")</f>
        <v>[250]=684,</v>
      </c>
      <c r="K204" s="3">
        <f>A204</f>
        <v>250</v>
      </c>
      <c r="L204" s="3">
        <f>F204</f>
        <v>684</v>
      </c>
      <c r="M204" s="8" t="str">
        <f>VLOOKUP(A204,'ESO wayshrine names'!$A$3:$B$9992,2,)</f>
        <v>Maelstrom Arena</v>
      </c>
      <c r="N204" s="3" t="str">
        <f>VLOOKUP(F204,'ESO zone constants'!$A$3:$D$9999,4,FALSE)</f>
        <v>Wrothgar</v>
      </c>
    </row>
    <row r="205" spans="1:14" x14ac:dyDescent="0.25">
      <c r="A205" s="79">
        <v>251</v>
      </c>
      <c r="B205">
        <v>29</v>
      </c>
      <c r="C205">
        <v>1006</v>
      </c>
      <c r="D205" t="s">
        <v>2332</v>
      </c>
      <c r="E205">
        <v>448</v>
      </c>
      <c r="F205">
        <v>823</v>
      </c>
      <c r="G205" t="s">
        <v>3035</v>
      </c>
      <c r="H205">
        <v>1</v>
      </c>
      <c r="J205" s="30" t="str">
        <f>IF(A205&lt;&gt;"",IF(F205&lt;&gt;"",IF(OR(ISNA(A205),ISNA(F205)),"","["&amp;A205&amp;"]="&amp;F205&amp;","),""),"")</f>
        <v>[251]=823,</v>
      </c>
      <c r="K205" s="3">
        <f>A205</f>
        <v>251</v>
      </c>
      <c r="L205" s="3">
        <f>F205</f>
        <v>823</v>
      </c>
      <c r="M205" s="8" t="str">
        <f>VLOOKUP(A205,'ESO wayshrine names'!$A$3:$B$9992,2,)</f>
        <v>Anvil Wayshrine</v>
      </c>
      <c r="N205" s="3" t="str">
        <f>VLOOKUP(F205,'ESO zone constants'!$A$3:$D$9999,4,FALSE)</f>
        <v>Gold Coast</v>
      </c>
    </row>
    <row r="206" spans="1:14" x14ac:dyDescent="0.25">
      <c r="A206" s="79">
        <v>252</v>
      </c>
      <c r="B206">
        <v>29</v>
      </c>
      <c r="C206">
        <v>1006</v>
      </c>
      <c r="D206" t="s">
        <v>2332</v>
      </c>
      <c r="E206">
        <v>448</v>
      </c>
      <c r="F206">
        <v>823</v>
      </c>
      <c r="G206" t="s">
        <v>3035</v>
      </c>
      <c r="H206">
        <v>1</v>
      </c>
      <c r="J206" s="30" t="str">
        <f>IF(A206&lt;&gt;"",IF(F206&lt;&gt;"",IF(OR(ISNA(A206),ISNA(F206)),"","["&amp;A206&amp;"]="&amp;F206&amp;","),""),"")</f>
        <v>[252]=823,</v>
      </c>
      <c r="K206" s="3">
        <f>A206</f>
        <v>252</v>
      </c>
      <c r="L206" s="3">
        <f>F206</f>
        <v>823</v>
      </c>
      <c r="M206" s="8" t="str">
        <f>VLOOKUP(A206,'ESO wayshrine names'!$A$3:$B$9992,2,)</f>
        <v>Kvatch Wayshrine</v>
      </c>
      <c r="N206" s="3" t="str">
        <f>VLOOKUP(F206,'ESO zone constants'!$A$3:$D$9999,4,FALSE)</f>
        <v>Gold Coast</v>
      </c>
    </row>
    <row r="207" spans="1:14" x14ac:dyDescent="0.25">
      <c r="A207" s="79">
        <v>253</v>
      </c>
      <c r="B207">
        <v>29</v>
      </c>
      <c r="C207">
        <v>1006</v>
      </c>
      <c r="D207" t="s">
        <v>2332</v>
      </c>
      <c r="E207">
        <v>448</v>
      </c>
      <c r="F207">
        <v>823</v>
      </c>
      <c r="G207" t="s">
        <v>3035</v>
      </c>
      <c r="H207">
        <v>1</v>
      </c>
      <c r="J207" s="30" t="str">
        <f>IF(A207&lt;&gt;"",IF(F207&lt;&gt;"",IF(OR(ISNA(A207),ISNA(F207)),"","["&amp;A207&amp;"]="&amp;F207&amp;","),""),"")</f>
        <v>[253]=823,</v>
      </c>
      <c r="K207" s="3">
        <f>A207</f>
        <v>253</v>
      </c>
      <c r="L207" s="3">
        <f>F207</f>
        <v>823</v>
      </c>
      <c r="M207" s="8" t="str">
        <f>VLOOKUP(A207,'ESO wayshrine names'!$A$3:$B$9992,2,)</f>
        <v>Strid River Wayshrine</v>
      </c>
      <c r="N207" s="3" t="str">
        <f>VLOOKUP(F207,'ESO zone constants'!$A$3:$D$9999,4,FALSE)</f>
        <v>Gold Coast</v>
      </c>
    </row>
    <row r="208" spans="1:14" x14ac:dyDescent="0.25">
      <c r="A208" s="79">
        <v>254</v>
      </c>
      <c r="B208">
        <v>29</v>
      </c>
      <c r="C208">
        <v>1006</v>
      </c>
      <c r="D208" t="s">
        <v>2332</v>
      </c>
      <c r="E208">
        <v>448</v>
      </c>
      <c r="F208">
        <v>823</v>
      </c>
      <c r="G208" t="s">
        <v>3035</v>
      </c>
      <c r="H208">
        <v>1</v>
      </c>
      <c r="J208" s="30" t="str">
        <f>IF(A208&lt;&gt;"",IF(F208&lt;&gt;"",IF(OR(ISNA(A208),ISNA(F208)),"","["&amp;A208&amp;"]="&amp;F208&amp;","),""),"")</f>
        <v>[254]=823,</v>
      </c>
      <c r="K208" s="3">
        <f>A208</f>
        <v>254</v>
      </c>
      <c r="L208" s="3">
        <f>F208</f>
        <v>823</v>
      </c>
      <c r="M208" s="8" t="str">
        <f>VLOOKUP(A208,'ESO wayshrine names'!$A$3:$B$9992,2,)</f>
        <v>Gold Coast Wayshrine</v>
      </c>
      <c r="N208" s="3" t="str">
        <f>VLOOKUP(F208,'ESO zone constants'!$A$3:$D$9999,4,FALSE)</f>
        <v>Gold Coast</v>
      </c>
    </row>
    <row r="209" spans="1:14" x14ac:dyDescent="0.25">
      <c r="A209" s="79">
        <v>255</v>
      </c>
      <c r="B209">
        <v>28</v>
      </c>
      <c r="C209">
        <v>994</v>
      </c>
      <c r="D209" t="s">
        <v>2333</v>
      </c>
      <c r="E209">
        <v>442</v>
      </c>
      <c r="F209">
        <v>816</v>
      </c>
      <c r="G209" t="s">
        <v>2333</v>
      </c>
      <c r="H209">
        <v>1</v>
      </c>
      <c r="J209" s="30" t="str">
        <f>IF(A209&lt;&gt;"",IF(F209&lt;&gt;"",IF(OR(ISNA(A209),ISNA(F209)),"","["&amp;A209&amp;"]="&amp;F209&amp;","),""),"")</f>
        <v>[255]=816,</v>
      </c>
      <c r="K209" s="3">
        <f>A209</f>
        <v>255</v>
      </c>
      <c r="L209" s="3">
        <f>F209</f>
        <v>816</v>
      </c>
      <c r="M209" s="8" t="str">
        <f>VLOOKUP(A209,'ESO wayshrine names'!$A$3:$B$9992,2,)</f>
        <v>Abah's Landing Wayshrine</v>
      </c>
      <c r="N209" s="3" t="str">
        <f>VLOOKUP(F209,'ESO zone constants'!$A$3:$D$9999,4,FALSE)</f>
        <v>Hew's Bane</v>
      </c>
    </row>
    <row r="210" spans="1:14" x14ac:dyDescent="0.25">
      <c r="A210" s="79">
        <v>256</v>
      </c>
      <c r="B210">
        <v>28</v>
      </c>
      <c r="C210">
        <v>994</v>
      </c>
      <c r="D210" t="s">
        <v>2333</v>
      </c>
      <c r="E210">
        <v>442</v>
      </c>
      <c r="F210">
        <v>816</v>
      </c>
      <c r="G210" t="s">
        <v>2333</v>
      </c>
      <c r="H210">
        <v>1</v>
      </c>
      <c r="J210" s="30" t="str">
        <f>IF(A210&lt;&gt;"",IF(F210&lt;&gt;"",IF(OR(ISNA(A210),ISNA(F210)),"","["&amp;A210&amp;"]="&amp;F210&amp;","),""),"")</f>
        <v>[256]=816,</v>
      </c>
      <c r="K210" s="3">
        <f>A210</f>
        <v>256</v>
      </c>
      <c r="L210" s="3">
        <f>F210</f>
        <v>816</v>
      </c>
      <c r="M210" s="8" t="str">
        <f>VLOOKUP(A210,'ESO wayshrine names'!$A$3:$B$9992,2,)</f>
        <v>Zeht's Displeasure Wayshrine</v>
      </c>
      <c r="N210" s="3" t="str">
        <f>VLOOKUP(F210,'ESO zone constants'!$A$3:$D$9999,4,FALSE)</f>
        <v>Hew's Bane</v>
      </c>
    </row>
    <row r="211" spans="1:14" x14ac:dyDescent="0.25">
      <c r="A211" s="79">
        <v>257</v>
      </c>
      <c r="B211">
        <v>28</v>
      </c>
      <c r="C211">
        <v>994</v>
      </c>
      <c r="D211" t="s">
        <v>2333</v>
      </c>
      <c r="E211">
        <v>442</v>
      </c>
      <c r="F211">
        <v>816</v>
      </c>
      <c r="G211" t="s">
        <v>2333</v>
      </c>
      <c r="H211">
        <v>1</v>
      </c>
      <c r="J211" s="30" t="str">
        <f>IF(A211&lt;&gt;"",IF(F211&lt;&gt;"",IF(OR(ISNA(A211),ISNA(F211)),"","["&amp;A211&amp;"]="&amp;F211&amp;","),""),"")</f>
        <v>[257]=816,</v>
      </c>
      <c r="K211" s="3">
        <f>A211</f>
        <v>257</v>
      </c>
      <c r="L211" s="3">
        <f>F211</f>
        <v>816</v>
      </c>
      <c r="M211" s="8" t="str">
        <f>VLOOKUP(A211,'ESO wayshrine names'!$A$3:$B$9992,2,)</f>
        <v>No Shira Citadel Wayshrine</v>
      </c>
      <c r="N211" s="3" t="str">
        <f>VLOOKUP(F211,'ESO zone constants'!$A$3:$D$9999,4,FALSE)</f>
        <v>Hew's Bane</v>
      </c>
    </row>
    <row r="212" spans="1:14" x14ac:dyDescent="0.25">
      <c r="A212" s="79">
        <v>258</v>
      </c>
      <c r="B212">
        <v>17</v>
      </c>
      <c r="C212">
        <v>256</v>
      </c>
      <c r="D212" t="s">
        <v>2311</v>
      </c>
      <c r="E212">
        <v>179</v>
      </c>
      <c r="F212">
        <v>382</v>
      </c>
      <c r="G212" t="s">
        <v>2311</v>
      </c>
      <c r="H212">
        <v>3</v>
      </c>
      <c r="J212" s="30" t="str">
        <f>IF(A212&lt;&gt;"",IF(F212&lt;&gt;"",IF(OR(ISNA(A212),ISNA(F212)),"","["&amp;A212&amp;"]="&amp;F212&amp;","),""),"")</f>
        <v>[258]=382,</v>
      </c>
      <c r="K212" s="3">
        <f>A212</f>
        <v>258</v>
      </c>
      <c r="L212" s="3">
        <f>F212</f>
        <v>382</v>
      </c>
      <c r="M212" s="8" t="str">
        <f>VLOOKUP(A212,'ESO wayshrine names'!$A$3:$B$9992,2,)</f>
        <v>Trial: Maw of Lorkhaj</v>
      </c>
      <c r="N212" s="3" t="str">
        <f>VLOOKUP(F212,'ESO zone constants'!$A$3:$D$9999,4,FALSE)</f>
        <v>Reaper's March</v>
      </c>
    </row>
    <row r="213" spans="1:14" x14ac:dyDescent="0.25">
      <c r="A213" s="79">
        <v>260</v>
      </c>
      <c r="B213">
        <v>9</v>
      </c>
      <c r="C213">
        <v>26</v>
      </c>
      <c r="D213" t="s">
        <v>2329</v>
      </c>
      <c r="E213">
        <v>19</v>
      </c>
      <c r="F213">
        <v>117</v>
      </c>
      <c r="G213" t="s">
        <v>2329</v>
      </c>
      <c r="H213">
        <v>6</v>
      </c>
      <c r="J213" s="30" t="str">
        <f>IF(A213&lt;&gt;"",IF(F213&lt;&gt;"",IF(OR(ISNA(A213),ISNA(F213)),"","["&amp;A213&amp;"]="&amp;F213&amp;","),""),"")</f>
        <v>[260]=117,</v>
      </c>
      <c r="K213" s="3">
        <f>A213</f>
        <v>260</v>
      </c>
      <c r="L213" s="3">
        <f>F213</f>
        <v>117</v>
      </c>
      <c r="M213" s="8" t="str">
        <f>VLOOKUP(A213,'ESO wayshrine names'!$A$3:$B$9992,2,)</f>
        <v>Dungeon: Ruins of Mazzatun</v>
      </c>
      <c r="N213" s="3" t="str">
        <f>VLOOKUP(F213,'ESO zone constants'!$A$3:$D$9999,4,FALSE)</f>
        <v>Shadowfen</v>
      </c>
    </row>
    <row r="214" spans="1:14" x14ac:dyDescent="0.25">
      <c r="A214" s="79">
        <v>261</v>
      </c>
      <c r="B214">
        <v>9</v>
      </c>
      <c r="C214">
        <v>26</v>
      </c>
      <c r="D214" t="s">
        <v>2329</v>
      </c>
      <c r="E214">
        <v>19</v>
      </c>
      <c r="F214">
        <v>117</v>
      </c>
      <c r="G214" t="s">
        <v>2329</v>
      </c>
      <c r="H214">
        <v>6</v>
      </c>
      <c r="J214" s="30" t="str">
        <f>IF(A214&lt;&gt;"",IF(F214&lt;&gt;"",IF(OR(ISNA(A214),ISNA(F214)),"","["&amp;A214&amp;"]="&amp;F214&amp;","),""),"")</f>
        <v>[261]=117,</v>
      </c>
      <c r="K214" s="3">
        <f>A214</f>
        <v>261</v>
      </c>
      <c r="L214" s="3">
        <f>F214</f>
        <v>117</v>
      </c>
      <c r="M214" s="8" t="str">
        <f>VLOOKUP(A214,'ESO wayshrine names'!$A$3:$B$9992,2,)</f>
        <v>Dungeon: Cradle of Shadows</v>
      </c>
      <c r="N214" s="3" t="str">
        <f>VLOOKUP(F214,'ESO zone constants'!$A$3:$D$9999,4,FALSE)</f>
        <v>Shadowfen</v>
      </c>
    </row>
    <row r="215" spans="1:14" x14ac:dyDescent="0.25">
      <c r="A215" s="79">
        <v>262</v>
      </c>
      <c r="B215">
        <v>15</v>
      </c>
      <c r="C215">
        <v>143</v>
      </c>
      <c r="D215" t="s">
        <v>264</v>
      </c>
      <c r="E215">
        <v>178</v>
      </c>
      <c r="F215">
        <v>381</v>
      </c>
      <c r="G215" t="s">
        <v>264</v>
      </c>
      <c r="H215">
        <v>6</v>
      </c>
      <c r="J215" s="30" t="str">
        <f>IF(A215&lt;&gt;"",IF(F215&lt;&gt;"",IF(OR(ISNA(A215),ISNA(F215)),"","["&amp;A215&amp;"]="&amp;F215&amp;","),""),"")</f>
        <v>[262]=381,</v>
      </c>
      <c r="K215" s="3">
        <f>A215</f>
        <v>262</v>
      </c>
      <c r="L215" s="3">
        <f>F215</f>
        <v>381</v>
      </c>
      <c r="M215" s="8" t="str">
        <f>VLOOKUP(A215,'ESO wayshrine names'!$A$3:$B$9992,2,)</f>
        <v>Dungeon: The Banished Cells II</v>
      </c>
      <c r="N215" s="3" t="str">
        <f>VLOOKUP(F215,'ESO zone constants'!$A$3:$D$9999,4,FALSE)</f>
        <v>Auridon</v>
      </c>
    </row>
    <row r="216" spans="1:14" x14ac:dyDescent="0.25">
      <c r="A216" s="79">
        <v>264</v>
      </c>
      <c r="B216">
        <v>10</v>
      </c>
      <c r="C216">
        <v>13</v>
      </c>
      <c r="D216" t="s">
        <v>107</v>
      </c>
      <c r="E216">
        <v>10</v>
      </c>
      <c r="F216">
        <v>57</v>
      </c>
      <c r="G216" t="s">
        <v>107</v>
      </c>
      <c r="H216">
        <v>6</v>
      </c>
      <c r="J216" s="30" t="str">
        <f>IF(A216&lt;&gt;"",IF(F216&lt;&gt;"",IF(OR(ISNA(A216),ISNA(F216)),"","["&amp;A216&amp;"]="&amp;F216&amp;","),""),"")</f>
        <v>[264]=57,</v>
      </c>
      <c r="K216" s="3">
        <f>A216</f>
        <v>264</v>
      </c>
      <c r="L216" s="3">
        <f>F216</f>
        <v>57</v>
      </c>
      <c r="M216" s="8" t="str">
        <f>VLOOKUP(A216,'ESO wayshrine names'!$A$3:$B$9992,2,)</f>
        <v>Dungeon: Darkshade Caverns II</v>
      </c>
      <c r="N216" s="3" t="str">
        <f>VLOOKUP(F216,'ESO zone constants'!$A$3:$D$9999,4,FALSE)</f>
        <v>Deshaan</v>
      </c>
    </row>
    <row r="217" spans="1:14" x14ac:dyDescent="0.25">
      <c r="A217" s="79">
        <v>265</v>
      </c>
      <c r="B217">
        <v>7</v>
      </c>
      <c r="C217">
        <v>9</v>
      </c>
      <c r="D217" t="s">
        <v>2308</v>
      </c>
      <c r="E217">
        <v>180</v>
      </c>
      <c r="F217">
        <v>383</v>
      </c>
      <c r="G217" t="s">
        <v>2308</v>
      </c>
      <c r="H217">
        <v>6</v>
      </c>
      <c r="J217" s="30" t="str">
        <f>IF(A217&lt;&gt;"",IF(F217&lt;&gt;"",IF(OR(ISNA(A217),ISNA(F217)),"","["&amp;A217&amp;"]="&amp;F217&amp;","),""),"")</f>
        <v>[265]=383,</v>
      </c>
      <c r="K217" s="3">
        <f>A217</f>
        <v>265</v>
      </c>
      <c r="L217" s="3">
        <f>F217</f>
        <v>383</v>
      </c>
      <c r="M217" s="8" t="str">
        <f>VLOOKUP(A217,'ESO wayshrine names'!$A$3:$B$9992,2,)</f>
        <v>Dungeon: Elden Hollow II</v>
      </c>
      <c r="N217" s="3" t="str">
        <f>VLOOKUP(F217,'ESO zone constants'!$A$3:$D$9999,4,FALSE)</f>
        <v>Grahtwood</v>
      </c>
    </row>
    <row r="218" spans="1:14" x14ac:dyDescent="0.25">
      <c r="A218" s="79">
        <v>266</v>
      </c>
      <c r="B218">
        <v>11</v>
      </c>
      <c r="C218">
        <v>7</v>
      </c>
      <c r="D218" t="s">
        <v>2330</v>
      </c>
      <c r="E218">
        <v>9</v>
      </c>
      <c r="F218">
        <v>41</v>
      </c>
      <c r="G218" t="s">
        <v>2330</v>
      </c>
      <c r="H218">
        <v>6</v>
      </c>
      <c r="J218" s="30" t="str">
        <f>IF(A218&lt;&gt;"",IF(F218&lt;&gt;"",IF(OR(ISNA(A218),ISNA(F218)),"","["&amp;A218&amp;"]="&amp;F218&amp;","),""),"")</f>
        <v>[266]=41,</v>
      </c>
      <c r="K218" s="3">
        <f>A218</f>
        <v>266</v>
      </c>
      <c r="L218" s="3">
        <f>F218</f>
        <v>41</v>
      </c>
      <c r="M218" s="8" t="str">
        <f>VLOOKUP(A218,'ESO wayshrine names'!$A$3:$B$9992,2,)</f>
        <v>Dungeon: Fungal Grotto II</v>
      </c>
      <c r="N218" s="3" t="str">
        <f>VLOOKUP(F218,'ESO zone constants'!$A$3:$D$9999,4,FALSE)</f>
        <v>Stonefalls</v>
      </c>
    </row>
    <row r="219" spans="1:14" x14ac:dyDescent="0.25">
      <c r="A219" s="79">
        <v>267</v>
      </c>
      <c r="B219">
        <v>2</v>
      </c>
      <c r="C219">
        <v>1</v>
      </c>
      <c r="D219" t="s">
        <v>103</v>
      </c>
      <c r="E219">
        <v>2</v>
      </c>
      <c r="F219">
        <v>3</v>
      </c>
      <c r="G219" t="s">
        <v>103</v>
      </c>
      <c r="H219">
        <v>6</v>
      </c>
      <c r="J219" s="30" t="str">
        <f>IF(A219&lt;&gt;"",IF(F219&lt;&gt;"",IF(OR(ISNA(A219),ISNA(F219)),"","["&amp;A219&amp;"]="&amp;F219&amp;","),""),"")</f>
        <v>[267]=3,</v>
      </c>
      <c r="K219" s="3">
        <f>A219</f>
        <v>267</v>
      </c>
      <c r="L219" s="3">
        <f>F219</f>
        <v>3</v>
      </c>
      <c r="M219" s="8" t="str">
        <f>VLOOKUP(A219,'ESO wayshrine names'!$A$3:$B$9992,2,)</f>
        <v>Dungeon: Spindleclutch II</v>
      </c>
      <c r="N219" s="3" t="str">
        <f>VLOOKUP(F219,'ESO zone constants'!$A$3:$D$9999,4,FALSE)</f>
        <v>Glenumbra</v>
      </c>
    </row>
    <row r="220" spans="1:14" x14ac:dyDescent="0.25">
      <c r="A220" s="79">
        <v>268</v>
      </c>
      <c r="B220">
        <v>16</v>
      </c>
      <c r="C220">
        <v>300</v>
      </c>
      <c r="D220" t="s">
        <v>2310</v>
      </c>
      <c r="E220">
        <v>18</v>
      </c>
      <c r="F220">
        <v>108</v>
      </c>
      <c r="G220" t="s">
        <v>2310</v>
      </c>
      <c r="H220">
        <v>6</v>
      </c>
      <c r="J220" s="30" t="str">
        <f>IF(A220&lt;&gt;"",IF(F220&lt;&gt;"",IF(OR(ISNA(A220),ISNA(F220)),"","["&amp;A220&amp;"]="&amp;F220&amp;","),""),"")</f>
        <v>[268]=108,</v>
      </c>
      <c r="K220" s="3">
        <f>A220</f>
        <v>268</v>
      </c>
      <c r="L220" s="3">
        <f>F220</f>
        <v>108</v>
      </c>
      <c r="M220" s="8" t="str">
        <f>VLOOKUP(A220,'ESO wayshrine names'!$A$3:$B$9992,2,)</f>
        <v>Dungeon: City of Ash II</v>
      </c>
      <c r="N220" s="3" t="str">
        <f>VLOOKUP(F220,'ESO zone constants'!$A$3:$D$9999,4,FALSE)</f>
        <v>Greenshade</v>
      </c>
    </row>
    <row r="221" spans="1:14" x14ac:dyDescent="0.25">
      <c r="A221" s="79">
        <v>269</v>
      </c>
      <c r="B221">
        <v>3</v>
      </c>
      <c r="C221">
        <v>10</v>
      </c>
      <c r="D221" t="s">
        <v>2325</v>
      </c>
      <c r="E221">
        <v>5</v>
      </c>
      <c r="F221">
        <v>20</v>
      </c>
      <c r="G221" t="s">
        <v>2325</v>
      </c>
      <c r="H221">
        <v>6</v>
      </c>
      <c r="J221" s="30" t="str">
        <f>IF(A221&lt;&gt;"",IF(F221&lt;&gt;"",IF(OR(ISNA(A221),ISNA(F221)),"","["&amp;A221&amp;"]="&amp;F221&amp;","),""),"")</f>
        <v>[269]=20,</v>
      </c>
      <c r="K221" s="3">
        <f>A221</f>
        <v>269</v>
      </c>
      <c r="L221" s="3">
        <f>F221</f>
        <v>20</v>
      </c>
      <c r="M221" s="8" t="str">
        <f>VLOOKUP(A221,'ESO wayshrine names'!$A$3:$B$9992,2,)</f>
        <v>Dungeon: Crypt of Hearts II</v>
      </c>
      <c r="N221" s="3" t="str">
        <f>VLOOKUP(F221,'ESO zone constants'!$A$3:$D$9999,4,FALSE)</f>
        <v>Rivenspire</v>
      </c>
    </row>
    <row r="222" spans="1:14" x14ac:dyDescent="0.25">
      <c r="A222" s="79">
        <v>272</v>
      </c>
      <c r="B222">
        <v>30</v>
      </c>
      <c r="C222">
        <v>1060</v>
      </c>
      <c r="D222" t="s">
        <v>532</v>
      </c>
      <c r="E222">
        <v>467</v>
      </c>
      <c r="F222">
        <v>849</v>
      </c>
      <c r="G222" t="s">
        <v>532</v>
      </c>
      <c r="H222">
        <v>1</v>
      </c>
      <c r="J222" s="30" t="str">
        <f>IF(A222&lt;&gt;"",IF(F222&lt;&gt;"",IF(OR(ISNA(A222),ISNA(F222)),"","["&amp;A222&amp;"]="&amp;F222&amp;","),""),"")</f>
        <v>[272]=849,</v>
      </c>
      <c r="K222" s="3">
        <f>A222</f>
        <v>272</v>
      </c>
      <c r="L222" s="3">
        <f>F222</f>
        <v>849</v>
      </c>
      <c r="M222" s="8" t="str">
        <f>VLOOKUP(A222,'ESO wayshrine names'!$A$3:$B$9992,2,)</f>
        <v>Seyda Neen Wayshrine</v>
      </c>
      <c r="N222" s="3" t="str">
        <f>VLOOKUP(F222,'ESO zone constants'!$A$3:$D$9999,4,FALSE)</f>
        <v>Vvardenfell</v>
      </c>
    </row>
    <row r="223" spans="1:14" x14ac:dyDescent="0.25">
      <c r="A223" s="79">
        <v>273</v>
      </c>
      <c r="B223">
        <v>30</v>
      </c>
      <c r="C223">
        <v>1060</v>
      </c>
      <c r="D223" t="s">
        <v>532</v>
      </c>
      <c r="E223">
        <v>467</v>
      </c>
      <c r="F223">
        <v>849</v>
      </c>
      <c r="G223" t="s">
        <v>532</v>
      </c>
      <c r="H223">
        <v>1</v>
      </c>
      <c r="J223" s="30" t="str">
        <f>IF(A223&lt;&gt;"",IF(F223&lt;&gt;"",IF(OR(ISNA(A223),ISNA(F223)),"","["&amp;A223&amp;"]="&amp;F223&amp;","),""),"")</f>
        <v>[273]=849,</v>
      </c>
      <c r="K223" s="3">
        <f>A223</f>
        <v>273</v>
      </c>
      <c r="L223" s="3">
        <f>F223</f>
        <v>849</v>
      </c>
      <c r="M223" s="8" t="str">
        <f>VLOOKUP(A223,'ESO wayshrine names'!$A$3:$B$9992,2,)</f>
        <v>Gnisis Wayshrine</v>
      </c>
      <c r="N223" s="3" t="str">
        <f>VLOOKUP(F223,'ESO zone constants'!$A$3:$D$9999,4,FALSE)</f>
        <v>Vvardenfell</v>
      </c>
    </row>
    <row r="224" spans="1:14" x14ac:dyDescent="0.25">
      <c r="A224" s="79">
        <v>274</v>
      </c>
      <c r="B224">
        <v>30</v>
      </c>
      <c r="C224">
        <v>1060</v>
      </c>
      <c r="D224" t="s">
        <v>532</v>
      </c>
      <c r="E224">
        <v>467</v>
      </c>
      <c r="F224">
        <v>849</v>
      </c>
      <c r="G224" t="s">
        <v>532</v>
      </c>
      <c r="H224">
        <v>1</v>
      </c>
      <c r="J224" s="30" t="str">
        <f>IF(A224&lt;&gt;"",IF(F224&lt;&gt;"",IF(OR(ISNA(A224),ISNA(F224)),"","["&amp;A224&amp;"]="&amp;F224&amp;","),""),"")</f>
        <v>[274]=849,</v>
      </c>
      <c r="K224" s="3">
        <f>A224</f>
        <v>274</v>
      </c>
      <c r="L224" s="3">
        <f>F224</f>
        <v>849</v>
      </c>
      <c r="M224" s="8" t="str">
        <f>VLOOKUP(A224,'ESO wayshrine names'!$A$3:$B$9992,2,)</f>
        <v>Ald'ruhn Wayshrine</v>
      </c>
      <c r="N224" s="3" t="str">
        <f>VLOOKUP(F224,'ESO zone constants'!$A$3:$D$9999,4,FALSE)</f>
        <v>Vvardenfell</v>
      </c>
    </row>
    <row r="225" spans="1:14" x14ac:dyDescent="0.25">
      <c r="A225" s="79">
        <v>275</v>
      </c>
      <c r="B225">
        <v>30</v>
      </c>
      <c r="C225">
        <v>1060</v>
      </c>
      <c r="D225" t="s">
        <v>532</v>
      </c>
      <c r="E225">
        <v>467</v>
      </c>
      <c r="F225">
        <v>849</v>
      </c>
      <c r="G225" t="s">
        <v>532</v>
      </c>
      <c r="H225">
        <v>1</v>
      </c>
      <c r="J225" s="30" t="str">
        <f>IF(A225&lt;&gt;"",IF(F225&lt;&gt;"",IF(OR(ISNA(A225),ISNA(F225)),"","["&amp;A225&amp;"]="&amp;F225&amp;","),""),"")</f>
        <v>[275]=849,</v>
      </c>
      <c r="K225" s="3">
        <f>A225</f>
        <v>275</v>
      </c>
      <c r="L225" s="3">
        <f>F225</f>
        <v>849</v>
      </c>
      <c r="M225" s="8" t="str">
        <f>VLOOKUP(A225,'ESO wayshrine names'!$A$3:$B$9992,2,)</f>
        <v>Balmora Wayshrine</v>
      </c>
      <c r="N225" s="3" t="str">
        <f>VLOOKUP(F225,'ESO zone constants'!$A$3:$D$9999,4,FALSE)</f>
        <v>Vvardenfell</v>
      </c>
    </row>
    <row r="226" spans="1:14" x14ac:dyDescent="0.25">
      <c r="A226" s="79">
        <v>276</v>
      </c>
      <c r="B226">
        <v>30</v>
      </c>
      <c r="C226">
        <v>1060</v>
      </c>
      <c r="D226" t="s">
        <v>532</v>
      </c>
      <c r="E226">
        <v>467</v>
      </c>
      <c r="F226">
        <v>849</v>
      </c>
      <c r="G226" t="s">
        <v>532</v>
      </c>
      <c r="H226">
        <v>1</v>
      </c>
      <c r="J226" s="30" t="str">
        <f>IF(A226&lt;&gt;"",IF(F226&lt;&gt;"",IF(OR(ISNA(A226),ISNA(F226)),"","["&amp;A226&amp;"]="&amp;F226&amp;","),""),"")</f>
        <v>[276]=849,</v>
      </c>
      <c r="K226" s="3">
        <f>A226</f>
        <v>276</v>
      </c>
      <c r="L226" s="3">
        <f>F226</f>
        <v>849</v>
      </c>
      <c r="M226" s="8" t="str">
        <f>VLOOKUP(A226,'ESO wayshrine names'!$A$3:$B$9992,2,)</f>
        <v>Suran Wayshrine</v>
      </c>
      <c r="N226" s="3" t="str">
        <f>VLOOKUP(F226,'ESO zone constants'!$A$3:$D$9999,4,FALSE)</f>
        <v>Vvardenfell</v>
      </c>
    </row>
    <row r="227" spans="1:14" x14ac:dyDescent="0.25">
      <c r="A227" s="79">
        <v>277</v>
      </c>
      <c r="B227">
        <v>30</v>
      </c>
      <c r="C227">
        <v>1060</v>
      </c>
      <c r="D227" t="s">
        <v>532</v>
      </c>
      <c r="E227">
        <v>467</v>
      </c>
      <c r="F227">
        <v>849</v>
      </c>
      <c r="G227" t="s">
        <v>532</v>
      </c>
      <c r="H227">
        <v>1</v>
      </c>
      <c r="J227" s="30" t="str">
        <f>IF(A227&lt;&gt;"",IF(F227&lt;&gt;"",IF(OR(ISNA(A227),ISNA(F227)),"","["&amp;A227&amp;"]="&amp;F227&amp;","),""),"")</f>
        <v>[277]=849,</v>
      </c>
      <c r="K227" s="3">
        <f>A227</f>
        <v>277</v>
      </c>
      <c r="L227" s="3">
        <f>F227</f>
        <v>849</v>
      </c>
      <c r="M227" s="8" t="str">
        <f>VLOOKUP(A227,'ESO wayshrine names'!$A$3:$B$9992,2,)</f>
        <v>Molag Mar Wayshrine</v>
      </c>
      <c r="N227" s="3" t="str">
        <f>VLOOKUP(F227,'ESO zone constants'!$A$3:$D$9999,4,FALSE)</f>
        <v>Vvardenfell</v>
      </c>
    </row>
    <row r="228" spans="1:14" x14ac:dyDescent="0.25">
      <c r="A228" s="79">
        <v>278</v>
      </c>
      <c r="B228">
        <v>30</v>
      </c>
      <c r="C228">
        <v>1060</v>
      </c>
      <c r="D228" t="s">
        <v>532</v>
      </c>
      <c r="E228">
        <v>467</v>
      </c>
      <c r="F228">
        <v>849</v>
      </c>
      <c r="G228" t="s">
        <v>532</v>
      </c>
      <c r="H228">
        <v>1</v>
      </c>
      <c r="J228" s="30" t="str">
        <f>IF(A228&lt;&gt;"",IF(F228&lt;&gt;"",IF(OR(ISNA(A228),ISNA(F228)),"","["&amp;A228&amp;"]="&amp;F228&amp;","),""),"")</f>
        <v>[278]=849,</v>
      </c>
      <c r="K228" s="3">
        <f>A228</f>
        <v>278</v>
      </c>
      <c r="L228" s="3">
        <f>F228</f>
        <v>849</v>
      </c>
      <c r="M228" s="8" t="str">
        <f>VLOOKUP(A228,'ESO wayshrine names'!$A$3:$B$9992,2,)</f>
        <v>Tel Branora Wayshrine</v>
      </c>
      <c r="N228" s="3" t="str">
        <f>VLOOKUP(F228,'ESO zone constants'!$A$3:$D$9999,4,FALSE)</f>
        <v>Vvardenfell</v>
      </c>
    </row>
    <row r="229" spans="1:14" x14ac:dyDescent="0.25">
      <c r="A229" s="79">
        <v>279</v>
      </c>
      <c r="B229">
        <v>30</v>
      </c>
      <c r="C229">
        <v>1060</v>
      </c>
      <c r="D229" t="s">
        <v>532</v>
      </c>
      <c r="E229">
        <v>467</v>
      </c>
      <c r="F229">
        <v>849</v>
      </c>
      <c r="G229" t="s">
        <v>532</v>
      </c>
      <c r="H229">
        <v>1</v>
      </c>
      <c r="J229" s="30" t="str">
        <f>IF(A229&lt;&gt;"",IF(F229&lt;&gt;"",IF(OR(ISNA(A229),ISNA(F229)),"","["&amp;A229&amp;"]="&amp;F229&amp;","),""),"")</f>
        <v>[279]=849,</v>
      </c>
      <c r="K229" s="3">
        <f>A229</f>
        <v>279</v>
      </c>
      <c r="L229" s="3">
        <f>F229</f>
        <v>849</v>
      </c>
      <c r="M229" s="8" t="str">
        <f>VLOOKUP(A229,'ESO wayshrine names'!$A$3:$B$9992,2,)</f>
        <v>Nchuleftingth Wayshrine</v>
      </c>
      <c r="N229" s="3" t="str">
        <f>VLOOKUP(F229,'ESO zone constants'!$A$3:$D$9999,4,FALSE)</f>
        <v>Vvardenfell</v>
      </c>
    </row>
    <row r="230" spans="1:14" x14ac:dyDescent="0.25">
      <c r="A230" s="79">
        <v>280</v>
      </c>
      <c r="B230">
        <v>30</v>
      </c>
      <c r="C230">
        <v>1060</v>
      </c>
      <c r="D230" t="s">
        <v>532</v>
      </c>
      <c r="E230">
        <v>467</v>
      </c>
      <c r="F230">
        <v>849</v>
      </c>
      <c r="G230" t="s">
        <v>532</v>
      </c>
      <c r="H230">
        <v>1</v>
      </c>
      <c r="J230" s="30" t="str">
        <f>IF(A230&lt;&gt;"",IF(F230&lt;&gt;"",IF(OR(ISNA(A230),ISNA(F230)),"","["&amp;A230&amp;"]="&amp;F230&amp;","),""),"")</f>
        <v>[280]=849,</v>
      </c>
      <c r="K230" s="3">
        <f>A230</f>
        <v>280</v>
      </c>
      <c r="L230" s="3">
        <f>F230</f>
        <v>849</v>
      </c>
      <c r="M230" s="8" t="str">
        <f>VLOOKUP(A230,'ESO wayshrine names'!$A$3:$B$9992,2,)</f>
        <v>Tel Mora Wayshrine</v>
      </c>
      <c r="N230" s="3" t="str">
        <f>VLOOKUP(F230,'ESO zone constants'!$A$3:$D$9999,4,FALSE)</f>
        <v>Vvardenfell</v>
      </c>
    </row>
    <row r="231" spans="1:14" x14ac:dyDescent="0.25">
      <c r="A231" s="79">
        <v>281</v>
      </c>
      <c r="B231">
        <v>30</v>
      </c>
      <c r="C231">
        <v>1060</v>
      </c>
      <c r="D231" t="s">
        <v>532</v>
      </c>
      <c r="E231">
        <v>467</v>
      </c>
      <c r="F231">
        <v>849</v>
      </c>
      <c r="G231" t="s">
        <v>532</v>
      </c>
      <c r="H231">
        <v>1</v>
      </c>
      <c r="J231" s="30" t="str">
        <f>IF(A231&lt;&gt;"",IF(F231&lt;&gt;"",IF(OR(ISNA(A231),ISNA(F231)),"","["&amp;A231&amp;"]="&amp;F231&amp;","),""),"")</f>
        <v>[281]=849,</v>
      </c>
      <c r="K231" s="3">
        <f>A231</f>
        <v>281</v>
      </c>
      <c r="L231" s="3">
        <f>F231</f>
        <v>849</v>
      </c>
      <c r="M231" s="8" t="str">
        <f>VLOOKUP(A231,'ESO wayshrine names'!$A$3:$B$9992,2,)</f>
        <v>Sadrith Mora Wayshrine</v>
      </c>
      <c r="N231" s="3" t="str">
        <f>VLOOKUP(F231,'ESO zone constants'!$A$3:$D$9999,4,FALSE)</f>
        <v>Vvardenfell</v>
      </c>
    </row>
    <row r="232" spans="1:14" x14ac:dyDescent="0.25">
      <c r="A232" s="79">
        <v>282</v>
      </c>
      <c r="B232">
        <v>30</v>
      </c>
      <c r="C232">
        <v>1060</v>
      </c>
      <c r="D232" t="s">
        <v>532</v>
      </c>
      <c r="E232">
        <v>467</v>
      </c>
      <c r="F232">
        <v>849</v>
      </c>
      <c r="G232" t="s">
        <v>532</v>
      </c>
      <c r="H232">
        <v>1</v>
      </c>
      <c r="J232" s="30" t="str">
        <f>IF(A232&lt;&gt;"",IF(F232&lt;&gt;"",IF(OR(ISNA(A232),ISNA(F232)),"","["&amp;A232&amp;"]="&amp;F232&amp;","),""),"")</f>
        <v>[282]=849,</v>
      </c>
      <c r="K232" s="3">
        <f>A232</f>
        <v>282</v>
      </c>
      <c r="L232" s="3">
        <f>F232</f>
        <v>849</v>
      </c>
      <c r="M232" s="8" t="str">
        <f>VLOOKUP(A232,'ESO wayshrine names'!$A$3:$B$9992,2,)</f>
        <v>Valley of the Wind Wayshrine</v>
      </c>
      <c r="N232" s="3" t="str">
        <f>VLOOKUP(F232,'ESO zone constants'!$A$3:$D$9999,4,FALSE)</f>
        <v>Vvardenfell</v>
      </c>
    </row>
    <row r="233" spans="1:14" x14ac:dyDescent="0.25">
      <c r="A233" s="79">
        <v>284</v>
      </c>
      <c r="B233">
        <v>30</v>
      </c>
      <c r="C233">
        <v>1060</v>
      </c>
      <c r="D233" t="s">
        <v>532</v>
      </c>
      <c r="E233">
        <v>467</v>
      </c>
      <c r="F233">
        <v>849</v>
      </c>
      <c r="G233" t="s">
        <v>532</v>
      </c>
      <c r="H233">
        <v>1</v>
      </c>
      <c r="J233" s="30" t="str">
        <f>IF(A233&lt;&gt;"",IF(F233&lt;&gt;"",IF(OR(ISNA(A233),ISNA(F233)),"","["&amp;A233&amp;"]="&amp;F233&amp;","),""),"")</f>
        <v>[284]=849,</v>
      </c>
      <c r="K233" s="3">
        <f>A233</f>
        <v>284</v>
      </c>
      <c r="L233" s="3">
        <f>F233</f>
        <v>849</v>
      </c>
      <c r="M233" s="8" t="str">
        <f>VLOOKUP(A233,'ESO wayshrine names'!$A$3:$B$9992,2,)</f>
        <v>Vivec City Wayshrine</v>
      </c>
      <c r="N233" s="3" t="str">
        <f>VLOOKUP(F233,'ESO zone constants'!$A$3:$D$9999,4,FALSE)</f>
        <v>Vvardenfell</v>
      </c>
    </row>
    <row r="234" spans="1:14" x14ac:dyDescent="0.25">
      <c r="A234" s="79">
        <v>285</v>
      </c>
      <c r="B234">
        <v>15</v>
      </c>
      <c r="C234">
        <v>143</v>
      </c>
      <c r="D234" t="s">
        <v>264</v>
      </c>
      <c r="E234">
        <v>178</v>
      </c>
      <c r="F234">
        <v>381</v>
      </c>
      <c r="G234" t="s">
        <v>264</v>
      </c>
      <c r="H234">
        <v>7</v>
      </c>
      <c r="J234" s="30" t="str">
        <f>IF(A234&lt;&gt;"",IF(F234&lt;&gt;"",IF(OR(ISNA(A234),ISNA(F234)),"","["&amp;A234&amp;"]="&amp;F234&amp;","),""),"")</f>
        <v>[285]=381,</v>
      </c>
      <c r="K234" s="3">
        <f>A234</f>
        <v>285</v>
      </c>
      <c r="L234" s="3">
        <f>F234</f>
        <v>381</v>
      </c>
      <c r="M234" s="8" t="str">
        <f>VLOOKUP(A234,'ESO wayshrine names'!$A$3:$B$9992,2,)</f>
        <v>Barbed Hook Private Room</v>
      </c>
      <c r="N234" s="3" t="str">
        <f>VLOOKUP(F234,'ESO zone constants'!$A$3:$D$9999,4,FALSE)</f>
        <v>Auridon</v>
      </c>
    </row>
    <row r="235" spans="1:14" x14ac:dyDescent="0.25">
      <c r="A235" s="79">
        <v>286</v>
      </c>
      <c r="B235">
        <v>5</v>
      </c>
      <c r="C235">
        <v>30</v>
      </c>
      <c r="D235" t="s">
        <v>2864</v>
      </c>
      <c r="E235">
        <v>17</v>
      </c>
      <c r="F235">
        <v>104</v>
      </c>
      <c r="G235" t="s">
        <v>2865</v>
      </c>
      <c r="H235">
        <v>7</v>
      </c>
      <c r="J235" s="30" t="str">
        <f>IF(A235&lt;&gt;"",IF(F235&lt;&gt;"",IF(OR(ISNA(A235),ISNA(F235)),"","["&amp;A235&amp;"]="&amp;F235&amp;","),""),"")</f>
        <v>[286]=104,</v>
      </c>
      <c r="K235" s="3">
        <f>A235</f>
        <v>286</v>
      </c>
      <c r="L235" s="3">
        <f>F235</f>
        <v>104</v>
      </c>
      <c r="M235" s="8" t="str">
        <f>VLOOKUP(A235,'ESO wayshrine names'!$A$3:$B$9992,2,)</f>
        <v>Sisters of the Sands Apartment</v>
      </c>
      <c r="N235" s="3" t="str">
        <f>VLOOKUP(F235,'ESO zone constants'!$A$3:$D$9999,4,FALSE)</f>
        <v>Alik'r Desert</v>
      </c>
    </row>
    <row r="236" spans="1:14" x14ac:dyDescent="0.25">
      <c r="A236" s="79">
        <v>287</v>
      </c>
      <c r="B236">
        <v>10</v>
      </c>
      <c r="C236">
        <v>13</v>
      </c>
      <c r="D236" t="s">
        <v>107</v>
      </c>
      <c r="E236">
        <v>10</v>
      </c>
      <c r="F236">
        <v>57</v>
      </c>
      <c r="G236" t="s">
        <v>107</v>
      </c>
      <c r="H236">
        <v>7</v>
      </c>
      <c r="J236" s="30" t="str">
        <f>IF(A236&lt;&gt;"",IF(F236&lt;&gt;"",IF(OR(ISNA(A236),ISNA(F236)),"","["&amp;A236&amp;"]="&amp;F236&amp;","),""),"")</f>
        <v>[287]=57,</v>
      </c>
      <c r="K236" s="3">
        <f>A236</f>
        <v>287</v>
      </c>
      <c r="L236" s="3">
        <f>F236</f>
        <v>57</v>
      </c>
      <c r="M236" s="8" t="str">
        <f>VLOOKUP(A236,'ESO wayshrine names'!$A$3:$B$9992,2,)</f>
        <v>Flaming Nix Deluxe Garret</v>
      </c>
      <c r="N236" s="3" t="str">
        <f>VLOOKUP(F236,'ESO zone constants'!$A$3:$D$9999,4,FALSE)</f>
        <v>Deshaan</v>
      </c>
    </row>
    <row r="237" spans="1:14" x14ac:dyDescent="0.25">
      <c r="A237" s="79">
        <v>288</v>
      </c>
      <c r="B237">
        <v>15</v>
      </c>
      <c r="C237">
        <v>143</v>
      </c>
      <c r="D237" t="s">
        <v>264</v>
      </c>
      <c r="E237">
        <v>178</v>
      </c>
      <c r="F237">
        <v>381</v>
      </c>
      <c r="G237" t="s">
        <v>264</v>
      </c>
      <c r="H237">
        <v>7</v>
      </c>
      <c r="J237" s="30" t="str">
        <f>IF(A237&lt;&gt;"",IF(F237&lt;&gt;"",IF(OR(ISNA(A237),ISNA(F237)),"","["&amp;A237&amp;"]="&amp;F237&amp;","),""),"")</f>
        <v>[288]=381,</v>
      </c>
      <c r="K237" s="3">
        <f>A237</f>
        <v>288</v>
      </c>
      <c r="L237" s="3">
        <f>F237</f>
        <v>381</v>
      </c>
      <c r="M237" s="8" t="str">
        <f>VLOOKUP(A237,'ESO wayshrine names'!$A$3:$B$9992,2,)</f>
        <v>Mara's Kiss Public House</v>
      </c>
      <c r="N237" s="3" t="str">
        <f>VLOOKUP(F237,'ESO zone constants'!$A$3:$D$9999,4,FALSE)</f>
        <v>Auridon</v>
      </c>
    </row>
    <row r="238" spans="1:14" x14ac:dyDescent="0.25">
      <c r="A238" s="79">
        <v>289</v>
      </c>
      <c r="B238">
        <v>2</v>
      </c>
      <c r="C238">
        <v>1</v>
      </c>
      <c r="D238" t="s">
        <v>103</v>
      </c>
      <c r="E238">
        <v>2</v>
      </c>
      <c r="F238">
        <v>3</v>
      </c>
      <c r="G238" t="s">
        <v>103</v>
      </c>
      <c r="H238">
        <v>7</v>
      </c>
      <c r="J238" s="30" t="str">
        <f>IF(A238&lt;&gt;"",IF(F238&lt;&gt;"",IF(OR(ISNA(A238),ISNA(F238)),"","["&amp;A238&amp;"]="&amp;F238&amp;","),""),"")</f>
        <v>[289]=3,</v>
      </c>
      <c r="K238" s="3">
        <f>A238</f>
        <v>289</v>
      </c>
      <c r="L238" s="3">
        <f>F238</f>
        <v>3</v>
      </c>
      <c r="M238" s="8" t="str">
        <f>VLOOKUP(A238,'ESO wayshrine names'!$A$3:$B$9992,2,)</f>
        <v>The Rosy Lion</v>
      </c>
      <c r="N238" s="3" t="str">
        <f>VLOOKUP(F238,'ESO zone constants'!$A$3:$D$9999,4,FALSE)</f>
        <v>Glenumbra</v>
      </c>
    </row>
    <row r="239" spans="1:14" x14ac:dyDescent="0.25">
      <c r="A239" s="79">
        <v>290</v>
      </c>
      <c r="B239">
        <v>11</v>
      </c>
      <c r="C239">
        <v>7</v>
      </c>
      <c r="D239" t="s">
        <v>2330</v>
      </c>
      <c r="E239">
        <v>9</v>
      </c>
      <c r="F239">
        <v>41</v>
      </c>
      <c r="G239" t="s">
        <v>2330</v>
      </c>
      <c r="H239">
        <v>7</v>
      </c>
      <c r="J239" s="30" t="str">
        <f>IF(A239&lt;&gt;"",IF(F239&lt;&gt;"",IF(OR(ISNA(A239),ISNA(F239)),"","["&amp;A239&amp;"]="&amp;F239&amp;","),""),"")</f>
        <v>[290]=41,</v>
      </c>
      <c r="K239" s="3">
        <f>A239</f>
        <v>290</v>
      </c>
      <c r="L239" s="3">
        <f>F239</f>
        <v>41</v>
      </c>
      <c r="M239" s="8" t="str">
        <f>VLOOKUP(A239,'ESO wayshrine names'!$A$3:$B$9992,2,)</f>
        <v>The Ebony Flask Inn Room</v>
      </c>
      <c r="N239" s="3" t="str">
        <f>VLOOKUP(F239,'ESO zone constants'!$A$3:$D$9999,4,FALSE)</f>
        <v>Stonefalls</v>
      </c>
    </row>
    <row r="240" spans="1:14" x14ac:dyDescent="0.25">
      <c r="A240" s="79">
        <v>291</v>
      </c>
      <c r="B240">
        <v>17</v>
      </c>
      <c r="C240">
        <v>256</v>
      </c>
      <c r="D240" t="s">
        <v>2311</v>
      </c>
      <c r="E240">
        <v>179</v>
      </c>
      <c r="F240">
        <v>382</v>
      </c>
      <c r="G240" t="s">
        <v>2311</v>
      </c>
      <c r="H240">
        <v>7</v>
      </c>
      <c r="J240" s="30" t="str">
        <f>IF(A240&lt;&gt;"",IF(F240&lt;&gt;"",IF(OR(ISNA(A240),ISNA(F240)),"","["&amp;A240&amp;"]="&amp;F240&amp;","),""),"")</f>
        <v>[291]=382,</v>
      </c>
      <c r="K240" s="3">
        <f>A240</f>
        <v>291</v>
      </c>
      <c r="L240" s="3">
        <f>F240</f>
        <v>382</v>
      </c>
      <c r="M240" s="8" t="str">
        <f>VLOOKUP(A240,'ESO wayshrine names'!$A$3:$B$9992,2,)</f>
        <v>Serenity Falls Estate</v>
      </c>
      <c r="N240" s="3" t="str">
        <f>VLOOKUP(F240,'ESO zone constants'!$A$3:$D$9999,4,FALSE)</f>
        <v>Reaper's March</v>
      </c>
    </row>
    <row r="241" spans="1:14" x14ac:dyDescent="0.25">
      <c r="A241" s="79">
        <v>292</v>
      </c>
      <c r="B241">
        <v>2</v>
      </c>
      <c r="C241">
        <v>1</v>
      </c>
      <c r="D241" t="s">
        <v>103</v>
      </c>
      <c r="E241">
        <v>2</v>
      </c>
      <c r="F241">
        <v>3</v>
      </c>
      <c r="G241" t="s">
        <v>103</v>
      </c>
      <c r="H241">
        <v>7</v>
      </c>
      <c r="J241" s="30" t="str">
        <f>IF(A241&lt;&gt;"",IF(F241&lt;&gt;"",IF(OR(ISNA(A241),ISNA(F241)),"","["&amp;A241&amp;"]="&amp;F241&amp;","),""),"")</f>
        <v>[292]=3,</v>
      </c>
      <c r="K241" s="3">
        <f>A241</f>
        <v>292</v>
      </c>
      <c r="L241" s="3">
        <f>F241</f>
        <v>3</v>
      </c>
      <c r="M241" s="8" t="str">
        <f>VLOOKUP(A241,'ESO wayshrine names'!$A$3:$B$9992,2,)</f>
        <v>Daggerfall Overlook</v>
      </c>
      <c r="N241" s="3" t="str">
        <f>VLOOKUP(F241,'ESO zone constants'!$A$3:$D$9999,4,FALSE)</f>
        <v>Glenumbra</v>
      </c>
    </row>
    <row r="242" spans="1:14" x14ac:dyDescent="0.25">
      <c r="A242" s="79">
        <v>293</v>
      </c>
      <c r="B242">
        <v>11</v>
      </c>
      <c r="C242">
        <v>7</v>
      </c>
      <c r="D242" t="s">
        <v>2330</v>
      </c>
      <c r="E242">
        <v>9</v>
      </c>
      <c r="F242">
        <v>41</v>
      </c>
      <c r="G242" t="s">
        <v>2330</v>
      </c>
      <c r="H242">
        <v>7</v>
      </c>
      <c r="J242" s="30" t="str">
        <f>IF(A242&lt;&gt;"",IF(F242&lt;&gt;"",IF(OR(ISNA(A242),ISNA(F242)),"","["&amp;A242&amp;"]="&amp;F242&amp;","),""),"")</f>
        <v>[293]=41,</v>
      </c>
      <c r="K242" s="3">
        <f>A242</f>
        <v>293</v>
      </c>
      <c r="L242" s="3">
        <f>F242</f>
        <v>41</v>
      </c>
      <c r="M242" s="8" t="str">
        <f>VLOOKUP(A242,'ESO wayshrine names'!$A$3:$B$9992,2,)</f>
        <v>Ebonheart Chateau</v>
      </c>
      <c r="N242" s="3" t="str">
        <f>VLOOKUP(F242,'ESO zone constants'!$A$3:$D$9999,4,FALSE)</f>
        <v>Stonefalls</v>
      </c>
    </row>
    <row r="243" spans="1:14" x14ac:dyDescent="0.25">
      <c r="A243" s="79">
        <v>294</v>
      </c>
      <c r="B243">
        <v>8</v>
      </c>
      <c r="C243">
        <v>22</v>
      </c>
      <c r="D243" t="s">
        <v>108</v>
      </c>
      <c r="E243">
        <v>11</v>
      </c>
      <c r="F243">
        <v>58</v>
      </c>
      <c r="G243" t="s">
        <v>108</v>
      </c>
      <c r="H243">
        <v>7</v>
      </c>
      <c r="J243" s="30" t="str">
        <f>IF(A243&lt;&gt;"",IF(F243&lt;&gt;"",IF(OR(ISNA(A243),ISNA(F243)),"","["&amp;A243&amp;"]="&amp;F243&amp;","),""),"")</f>
        <v>[294]=58,</v>
      </c>
      <c r="K243" s="3">
        <f>A243</f>
        <v>294</v>
      </c>
      <c r="L243" s="3">
        <f>F243</f>
        <v>58</v>
      </c>
      <c r="M243" s="8" t="str">
        <f>VLOOKUP(A243,'ESO wayshrine names'!$A$3:$B$9992,2,)</f>
        <v>Black Vine Villa</v>
      </c>
      <c r="N243" s="3" t="str">
        <f>VLOOKUP(F243,'ESO zone constants'!$A$3:$D$9999,4,FALSE)</f>
        <v>Malabal Tor</v>
      </c>
    </row>
    <row r="244" spans="1:14" x14ac:dyDescent="0.25">
      <c r="A244" s="79">
        <v>295</v>
      </c>
      <c r="B244">
        <v>18</v>
      </c>
      <c r="C244">
        <v>75</v>
      </c>
      <c r="D244" t="s">
        <v>198</v>
      </c>
      <c r="E244">
        <v>110</v>
      </c>
      <c r="F244">
        <v>281</v>
      </c>
      <c r="G244" t="s">
        <v>198</v>
      </c>
      <c r="H244">
        <v>7</v>
      </c>
      <c r="J244" s="30" t="str">
        <f>IF(A244&lt;&gt;"",IF(F244&lt;&gt;"",IF(OR(ISNA(A244),ISNA(F244)),"","["&amp;A244&amp;"]="&amp;F244&amp;","),""),"")</f>
        <v>[295]=281,</v>
      </c>
      <c r="K244" s="3">
        <f>A244</f>
        <v>295</v>
      </c>
      <c r="L244" s="3">
        <f>F244</f>
        <v>281</v>
      </c>
      <c r="M244" s="8" t="str">
        <f>VLOOKUP(A244,'ESO wayshrine names'!$A$3:$B$9992,2,)</f>
        <v>Humblemud</v>
      </c>
      <c r="N244" s="3" t="str">
        <f>VLOOKUP(F244,'ESO zone constants'!$A$3:$D$9999,4,FALSE)</f>
        <v>Bal Foyen</v>
      </c>
    </row>
    <row r="245" spans="1:14" x14ac:dyDescent="0.25">
      <c r="A245" s="79">
        <v>296</v>
      </c>
      <c r="B245">
        <v>7</v>
      </c>
      <c r="C245">
        <v>9</v>
      </c>
      <c r="D245" t="s">
        <v>2308</v>
      </c>
      <c r="E245">
        <v>180</v>
      </c>
      <c r="F245">
        <v>383</v>
      </c>
      <c r="G245" t="s">
        <v>2308</v>
      </c>
      <c r="H245">
        <v>7</v>
      </c>
      <c r="J245" s="30" t="str">
        <f>IF(A245&lt;&gt;"",IF(F245&lt;&gt;"",IF(OR(ISNA(A245),ISNA(F245)),"","["&amp;A245&amp;"]="&amp;F245&amp;","),""),"")</f>
        <v>[296]=383,</v>
      </c>
      <c r="K245" s="3">
        <f>A245</f>
        <v>296</v>
      </c>
      <c r="L245" s="3">
        <f>F245</f>
        <v>383</v>
      </c>
      <c r="M245" s="8" t="str">
        <f>VLOOKUP(A245,'ESO wayshrine names'!$A$3:$B$9992,2,)</f>
        <v>Snugpod</v>
      </c>
      <c r="N245" s="3" t="str">
        <f>VLOOKUP(F245,'ESO zone constants'!$A$3:$D$9999,4,FALSE)</f>
        <v>Grahtwood</v>
      </c>
    </row>
    <row r="246" spans="1:14" x14ac:dyDescent="0.25">
      <c r="A246" s="79">
        <v>297</v>
      </c>
      <c r="B246">
        <v>2</v>
      </c>
      <c r="C246">
        <v>1</v>
      </c>
      <c r="D246" t="s">
        <v>103</v>
      </c>
      <c r="E246">
        <v>2</v>
      </c>
      <c r="F246">
        <v>3</v>
      </c>
      <c r="G246" t="s">
        <v>103</v>
      </c>
      <c r="H246">
        <v>7</v>
      </c>
      <c r="J246" s="30" t="str">
        <f>IF(A246&lt;&gt;"",IF(F246&lt;&gt;"",IF(OR(ISNA(A246),ISNA(F246)),"","["&amp;A246&amp;"]="&amp;F246&amp;","),""),"")</f>
        <v>[297]=3,</v>
      </c>
      <c r="K246" s="3">
        <f>A246</f>
        <v>297</v>
      </c>
      <c r="L246" s="3">
        <f>F246</f>
        <v>3</v>
      </c>
      <c r="M246" s="8" t="str">
        <f>VLOOKUP(A246,'ESO wayshrine names'!$A$3:$B$9992,2,)</f>
        <v>Captain Margaux's Place</v>
      </c>
      <c r="N246" s="3" t="str">
        <f>VLOOKUP(F246,'ESO zone constants'!$A$3:$D$9999,4,FALSE)</f>
        <v>Glenumbra</v>
      </c>
    </row>
    <row r="247" spans="1:14" x14ac:dyDescent="0.25">
      <c r="A247" s="79">
        <v>298</v>
      </c>
      <c r="B247">
        <v>11</v>
      </c>
      <c r="C247">
        <v>7</v>
      </c>
      <c r="D247" t="s">
        <v>2330</v>
      </c>
      <c r="E247">
        <v>9</v>
      </c>
      <c r="F247">
        <v>41</v>
      </c>
      <c r="G247" t="s">
        <v>2330</v>
      </c>
      <c r="H247">
        <v>7</v>
      </c>
      <c r="J247" s="30" t="str">
        <f>IF(A247&lt;&gt;"",IF(F247&lt;&gt;"",IF(OR(ISNA(A247),ISNA(F247)),"","["&amp;A247&amp;"]="&amp;F247&amp;","),""),"")</f>
        <v>[298]=41,</v>
      </c>
      <c r="K247" s="3">
        <f>A247</f>
        <v>298</v>
      </c>
      <c r="L247" s="3">
        <f>F247</f>
        <v>41</v>
      </c>
      <c r="M247" s="8" t="str">
        <f>VLOOKUP(A247,'ESO wayshrine names'!$A$3:$B$9992,2,)</f>
        <v>Kragenhome</v>
      </c>
      <c r="N247" s="3" t="str">
        <f>VLOOKUP(F247,'ESO zone constants'!$A$3:$D$9999,4,FALSE)</f>
        <v>Stonefalls</v>
      </c>
    </row>
    <row r="248" spans="1:14" x14ac:dyDescent="0.25">
      <c r="A248" s="79">
        <v>299</v>
      </c>
      <c r="B248">
        <v>8</v>
      </c>
      <c r="C248">
        <v>22</v>
      </c>
      <c r="D248" t="s">
        <v>108</v>
      </c>
      <c r="E248">
        <v>11</v>
      </c>
      <c r="F248">
        <v>58</v>
      </c>
      <c r="G248" t="s">
        <v>108</v>
      </c>
      <c r="H248">
        <v>7</v>
      </c>
      <c r="J248" s="30" t="str">
        <f>IF(A248&lt;&gt;"",IF(F248&lt;&gt;"",IF(OR(ISNA(A248),ISNA(F248)),"","["&amp;A248&amp;"]="&amp;F248&amp;","),""),"")</f>
        <v>[299]=58,</v>
      </c>
      <c r="K248" s="3">
        <f>A248</f>
        <v>299</v>
      </c>
      <c r="L248" s="3">
        <f>F248</f>
        <v>58</v>
      </c>
      <c r="M248" s="8" t="str">
        <f>VLOOKUP(A248,'ESO wayshrine names'!$A$3:$B$9992,2,)</f>
        <v>Cyrodilic Jungle House</v>
      </c>
      <c r="N248" s="3" t="str">
        <f>VLOOKUP(F248,'ESO zone constants'!$A$3:$D$9999,4,FALSE)</f>
        <v>Malabal Tor</v>
      </c>
    </row>
    <row r="249" spans="1:14" x14ac:dyDescent="0.25">
      <c r="A249" s="79">
        <v>300</v>
      </c>
      <c r="B249">
        <v>21</v>
      </c>
      <c r="C249">
        <v>258</v>
      </c>
      <c r="D249" t="s">
        <v>2952</v>
      </c>
      <c r="E249">
        <v>306</v>
      </c>
      <c r="F249">
        <v>537</v>
      </c>
      <c r="G249" t="s">
        <v>2952</v>
      </c>
      <c r="H249">
        <v>7</v>
      </c>
      <c r="J249" s="30" t="str">
        <f>IF(A249&lt;&gt;"",IF(F249&lt;&gt;"",IF(OR(ISNA(A249),ISNA(F249)),"","["&amp;A249&amp;"]="&amp;F249&amp;","),""),"")</f>
        <v>[300]=537,</v>
      </c>
      <c r="K249" s="3">
        <f>A249</f>
        <v>300</v>
      </c>
      <c r="L249" s="3">
        <f>F249</f>
        <v>537</v>
      </c>
      <c r="M249" s="8" t="str">
        <f>VLOOKUP(A249,'ESO wayshrine names'!$A$3:$B$9992,2,)</f>
        <v>Moonmirth House</v>
      </c>
      <c r="N249" s="3" t="str">
        <f>VLOOKUP(F249,'ESO zone constants'!$A$3:$D$9999,4,FALSE)</f>
        <v>Khenarthi's Roost</v>
      </c>
    </row>
    <row r="250" spans="1:14" x14ac:dyDescent="0.25">
      <c r="A250" s="79">
        <v>301</v>
      </c>
      <c r="B250">
        <v>12</v>
      </c>
      <c r="C250">
        <v>125</v>
      </c>
      <c r="D250" t="s">
        <v>2328</v>
      </c>
      <c r="E250">
        <v>16</v>
      </c>
      <c r="F250">
        <v>103</v>
      </c>
      <c r="G250" t="s">
        <v>2328</v>
      </c>
      <c r="H250">
        <v>7</v>
      </c>
      <c r="J250" s="30" t="str">
        <f>IF(A250&lt;&gt;"",IF(F250&lt;&gt;"",IF(OR(ISNA(A250),ISNA(F250)),"","["&amp;A250&amp;"]="&amp;F250&amp;","),""),"")</f>
        <v>[301]=103,</v>
      </c>
      <c r="K250" s="3">
        <f>A250</f>
        <v>301</v>
      </c>
      <c r="L250" s="3">
        <f>F250</f>
        <v>103</v>
      </c>
      <c r="M250" s="8" t="str">
        <f>VLOOKUP(A250,'ESO wayshrine names'!$A$3:$B$9992,2,)</f>
        <v>Autumn's-Gate</v>
      </c>
      <c r="N250" s="3" t="str">
        <f>VLOOKUP(F250,'ESO zone constants'!$A$3:$D$9999,4,FALSE)</f>
        <v>The Rift</v>
      </c>
    </row>
    <row r="251" spans="1:14" x14ac:dyDescent="0.25">
      <c r="A251" s="79">
        <v>303</v>
      </c>
      <c r="B251">
        <v>6</v>
      </c>
      <c r="C251">
        <v>20</v>
      </c>
      <c r="D251" t="s">
        <v>109</v>
      </c>
      <c r="E251">
        <v>14</v>
      </c>
      <c r="F251">
        <v>92</v>
      </c>
      <c r="G251" t="s">
        <v>109</v>
      </c>
      <c r="H251">
        <v>7</v>
      </c>
      <c r="J251" s="30" t="str">
        <f>IF(A251&lt;&gt;"",IF(F251&lt;&gt;"",IF(OR(ISNA(A251),ISNA(F251)),"","["&amp;A251&amp;"]="&amp;F251&amp;","),""),"")</f>
        <v>[303]=92,</v>
      </c>
      <c r="K251" s="3">
        <f>A251</f>
        <v>303</v>
      </c>
      <c r="L251" s="3">
        <f>F251</f>
        <v>92</v>
      </c>
      <c r="M251" s="8" t="str">
        <f>VLOOKUP(A251,'ESO wayshrine names'!$A$3:$B$9992,2,)</f>
        <v>Twin Arches</v>
      </c>
      <c r="N251" s="3" t="str">
        <f>VLOOKUP(F251,'ESO zone constants'!$A$3:$D$9999,4,FALSE)</f>
        <v>Bangkorai</v>
      </c>
    </row>
    <row r="252" spans="1:14" x14ac:dyDescent="0.25">
      <c r="A252" s="79">
        <v>304</v>
      </c>
      <c r="B252">
        <v>16</v>
      </c>
      <c r="C252">
        <v>300</v>
      </c>
      <c r="D252" t="s">
        <v>2310</v>
      </c>
      <c r="E252">
        <v>18</v>
      </c>
      <c r="F252">
        <v>108</v>
      </c>
      <c r="G252" t="s">
        <v>2310</v>
      </c>
      <c r="H252">
        <v>7</v>
      </c>
      <c r="J252" s="30" t="str">
        <f>IF(A252&lt;&gt;"",IF(F252&lt;&gt;"",IF(OR(ISNA(A252),ISNA(F252)),"","["&amp;A252&amp;"]="&amp;F252&amp;","),""),"")</f>
        <v>[304]=108,</v>
      </c>
      <c r="K252" s="3">
        <f>A252</f>
        <v>304</v>
      </c>
      <c r="L252" s="3">
        <f>F252</f>
        <v>108</v>
      </c>
      <c r="M252" s="8" t="str">
        <f>VLOOKUP(A252,'ESO wayshrine names'!$A$3:$B$9992,2,)</f>
        <v>Cliffshade</v>
      </c>
      <c r="N252" s="3" t="str">
        <f>VLOOKUP(F252,'ESO zone constants'!$A$3:$D$9999,4,FALSE)</f>
        <v>Greenshade</v>
      </c>
    </row>
    <row r="253" spans="1:14" x14ac:dyDescent="0.25">
      <c r="A253" s="79">
        <v>305</v>
      </c>
      <c r="B253">
        <v>9</v>
      </c>
      <c r="C253">
        <v>26</v>
      </c>
      <c r="D253" t="s">
        <v>2329</v>
      </c>
      <c r="E253">
        <v>19</v>
      </c>
      <c r="F253">
        <v>117</v>
      </c>
      <c r="G253" t="s">
        <v>2329</v>
      </c>
      <c r="H253">
        <v>7</v>
      </c>
      <c r="J253" s="30" t="str">
        <f>IF(A253&lt;&gt;"",IF(F253&lt;&gt;"",IF(OR(ISNA(A253),ISNA(F253)),"","["&amp;A253&amp;"]="&amp;F253&amp;","),""),"")</f>
        <v>[305]=117,</v>
      </c>
      <c r="K253" s="3">
        <f>A253</f>
        <v>305</v>
      </c>
      <c r="L253" s="3">
        <f>F253</f>
        <v>117</v>
      </c>
      <c r="M253" s="8" t="str">
        <f>VLOOKUP(A253,'ESO wayshrine names'!$A$3:$B$9992,2,)</f>
        <v>The Ample Domicile</v>
      </c>
      <c r="N253" s="3" t="str">
        <f>VLOOKUP(F253,'ESO zone constants'!$A$3:$D$9999,4,FALSE)</f>
        <v>Shadowfen</v>
      </c>
    </row>
    <row r="254" spans="1:14" x14ac:dyDescent="0.25">
      <c r="A254" s="79">
        <v>306</v>
      </c>
      <c r="B254">
        <v>16</v>
      </c>
      <c r="C254">
        <v>300</v>
      </c>
      <c r="D254" t="s">
        <v>2310</v>
      </c>
      <c r="E254">
        <v>18</v>
      </c>
      <c r="F254">
        <v>108</v>
      </c>
      <c r="G254" t="s">
        <v>2310</v>
      </c>
      <c r="H254">
        <v>7</v>
      </c>
      <c r="J254" s="30" t="str">
        <f>IF(A254&lt;&gt;"",IF(F254&lt;&gt;"",IF(OR(ISNA(A254),ISNA(F254)),"","["&amp;A254&amp;"]="&amp;F254&amp;","),""),"")</f>
        <v>[306]=108,</v>
      </c>
      <c r="K254" s="3">
        <f>A254</f>
        <v>306</v>
      </c>
      <c r="L254" s="3">
        <f>F254</f>
        <v>108</v>
      </c>
      <c r="M254" s="8" t="str">
        <f>VLOOKUP(A254,'ESO wayshrine names'!$A$3:$B$9992,2,)</f>
        <v>Bouldertree Refuge</v>
      </c>
      <c r="N254" s="3" t="str">
        <f>VLOOKUP(F254,'ESO zone constants'!$A$3:$D$9999,4,FALSE)</f>
        <v>Greenshade</v>
      </c>
    </row>
    <row r="255" spans="1:14" x14ac:dyDescent="0.25">
      <c r="A255" s="79">
        <v>307</v>
      </c>
      <c r="B255">
        <v>3</v>
      </c>
      <c r="C255">
        <v>10</v>
      </c>
      <c r="D255" t="s">
        <v>2325</v>
      </c>
      <c r="E255">
        <v>5</v>
      </c>
      <c r="F255">
        <v>20</v>
      </c>
      <c r="G255" t="s">
        <v>2325</v>
      </c>
      <c r="H255">
        <v>7</v>
      </c>
      <c r="J255" s="30" t="str">
        <f>IF(A255&lt;&gt;"",IF(F255&lt;&gt;"",IF(OR(ISNA(A255),ISNA(F255)),"","["&amp;A255&amp;"]="&amp;F255&amp;","),""),"")</f>
        <v>[307]=20,</v>
      </c>
      <c r="K255" s="3">
        <f>A255</f>
        <v>307</v>
      </c>
      <c r="L255" s="3">
        <f>F255</f>
        <v>20</v>
      </c>
      <c r="M255" s="8" t="str">
        <f>VLOOKUP(A255,'ESO wayshrine names'!$A$3:$B$9992,2,)</f>
        <v>Ravenhurst</v>
      </c>
      <c r="N255" s="3" t="str">
        <f>VLOOKUP(F255,'ESO zone constants'!$A$3:$D$9999,4,FALSE)</f>
        <v>Rivenspire</v>
      </c>
    </row>
    <row r="256" spans="1:14" x14ac:dyDescent="0.25">
      <c r="A256" s="79">
        <v>309</v>
      </c>
      <c r="B256">
        <v>10</v>
      </c>
      <c r="C256">
        <v>13</v>
      </c>
      <c r="D256" t="s">
        <v>107</v>
      </c>
      <c r="E256">
        <v>10</v>
      </c>
      <c r="F256">
        <v>57</v>
      </c>
      <c r="G256" t="s">
        <v>107</v>
      </c>
      <c r="H256">
        <v>7</v>
      </c>
      <c r="J256" s="30" t="str">
        <f>IF(A256&lt;&gt;"",IF(F256&lt;&gt;"",IF(OR(ISNA(A256),ISNA(F256)),"","["&amp;A256&amp;"]="&amp;F256&amp;","),""),"")</f>
        <v>[309]=57,</v>
      </c>
      <c r="K256" s="3">
        <f>A256</f>
        <v>309</v>
      </c>
      <c r="L256" s="3">
        <f>F256</f>
        <v>57</v>
      </c>
      <c r="M256" s="8" t="str">
        <f>VLOOKUP(A256,'ESO wayshrine names'!$A$3:$B$9992,2,)</f>
        <v>Velothi Reverie</v>
      </c>
      <c r="N256" s="3" t="str">
        <f>VLOOKUP(F256,'ESO zone constants'!$A$3:$D$9999,4,FALSE)</f>
        <v>Deshaan</v>
      </c>
    </row>
    <row r="257" spans="1:14" x14ac:dyDescent="0.25">
      <c r="A257" s="79">
        <v>311</v>
      </c>
      <c r="B257">
        <v>17</v>
      </c>
      <c r="C257">
        <v>256</v>
      </c>
      <c r="D257" t="s">
        <v>2311</v>
      </c>
      <c r="E257">
        <v>179</v>
      </c>
      <c r="F257">
        <v>382</v>
      </c>
      <c r="G257" t="s">
        <v>2311</v>
      </c>
      <c r="H257">
        <v>7</v>
      </c>
      <c r="J257" s="30" t="str">
        <f>IF(A257&lt;&gt;"",IF(F257&lt;&gt;"",IF(OR(ISNA(A257),ISNA(F257)),"","["&amp;A257&amp;"]="&amp;F257&amp;","),""),"")</f>
        <v>[311]=382,</v>
      </c>
      <c r="K257" s="3">
        <f>A257</f>
        <v>311</v>
      </c>
      <c r="L257" s="3">
        <f>F257</f>
        <v>382</v>
      </c>
      <c r="M257" s="8" t="str">
        <f>VLOOKUP(A257,'ESO wayshrine names'!$A$3:$B$9992,2,)</f>
        <v>Sleek Creek House</v>
      </c>
      <c r="N257" s="3" t="str">
        <f>VLOOKUP(F257,'ESO zone constants'!$A$3:$D$9999,4,FALSE)</f>
        <v>Reaper's March</v>
      </c>
    </row>
    <row r="258" spans="1:14" x14ac:dyDescent="0.25">
      <c r="A258" s="79">
        <v>313</v>
      </c>
      <c r="B258">
        <v>6</v>
      </c>
      <c r="C258">
        <v>20</v>
      </c>
      <c r="D258" t="s">
        <v>109</v>
      </c>
      <c r="E258">
        <v>14</v>
      </c>
      <c r="F258">
        <v>92</v>
      </c>
      <c r="G258" t="s">
        <v>109</v>
      </c>
      <c r="H258">
        <v>7</v>
      </c>
      <c r="J258" s="30" t="str">
        <f>IF(A258&lt;&gt;"",IF(F258&lt;&gt;"",IF(OR(ISNA(A258),ISNA(F258)),"","["&amp;A258&amp;"]="&amp;F258&amp;","),""),"")</f>
        <v>[313]=92,</v>
      </c>
      <c r="K258" s="3">
        <f>A258</f>
        <v>313</v>
      </c>
      <c r="L258" s="3">
        <f>F258</f>
        <v>92</v>
      </c>
      <c r="M258" s="8" t="str">
        <f>VLOOKUP(A258,'ESO wayshrine names'!$A$3:$B$9992,2,)</f>
        <v>Mournoth Keep</v>
      </c>
      <c r="N258" s="3" t="str">
        <f>VLOOKUP(F258,'ESO zone constants'!$A$3:$D$9999,4,FALSE)</f>
        <v>Bangkorai</v>
      </c>
    </row>
    <row r="259" spans="1:14" x14ac:dyDescent="0.25">
      <c r="A259" s="79">
        <v>314</v>
      </c>
      <c r="B259">
        <v>5</v>
      </c>
      <c r="C259">
        <v>30</v>
      </c>
      <c r="D259" t="s">
        <v>2864</v>
      </c>
      <c r="E259">
        <v>17</v>
      </c>
      <c r="F259">
        <v>104</v>
      </c>
      <c r="G259" t="s">
        <v>2865</v>
      </c>
      <c r="H259">
        <v>7</v>
      </c>
      <c r="J259" s="30" t="str">
        <f>IF(A259&lt;&gt;"",IF(F259&lt;&gt;"",IF(OR(ISNA(A259),ISNA(F259)),"","["&amp;A259&amp;"]="&amp;F259&amp;","),""),"")</f>
        <v>[314]=104,</v>
      </c>
      <c r="K259" s="3">
        <f>A259</f>
        <v>314</v>
      </c>
      <c r="L259" s="3">
        <f>F259</f>
        <v>104</v>
      </c>
      <c r="M259" s="8" t="str">
        <f>VLOOKUP(A259,'ESO wayshrine names'!$A$3:$B$9992,2,)</f>
        <v>House of the Silent Magnifico</v>
      </c>
      <c r="N259" s="3" t="str">
        <f>VLOOKUP(F259,'ESO zone constants'!$A$3:$D$9999,4,FALSE)</f>
        <v>Alik'r Desert</v>
      </c>
    </row>
    <row r="260" spans="1:14" x14ac:dyDescent="0.25">
      <c r="A260" s="79">
        <v>315</v>
      </c>
      <c r="B260">
        <v>15</v>
      </c>
      <c r="C260">
        <v>143</v>
      </c>
      <c r="D260" t="s">
        <v>264</v>
      </c>
      <c r="E260">
        <v>178</v>
      </c>
      <c r="F260">
        <v>381</v>
      </c>
      <c r="G260" t="s">
        <v>264</v>
      </c>
      <c r="H260">
        <v>7</v>
      </c>
      <c r="J260" s="30" t="str">
        <f>IF(A260&lt;&gt;"",IF(F260&lt;&gt;"",IF(OR(ISNA(A260),ISNA(F260)),"","["&amp;A260&amp;"]="&amp;F260&amp;","),""),"")</f>
        <v>[315]=381,</v>
      </c>
      <c r="K260" s="3">
        <f>A260</f>
        <v>315</v>
      </c>
      <c r="L260" s="3">
        <f>F260</f>
        <v>381</v>
      </c>
      <c r="M260" s="8" t="str">
        <f>VLOOKUP(A260,'ESO wayshrine names'!$A$3:$B$9992,2,)</f>
        <v>Mathiisen Manor</v>
      </c>
      <c r="N260" s="3" t="str">
        <f>VLOOKUP(F260,'ESO zone constants'!$A$3:$D$9999,4,FALSE)</f>
        <v>Auridon</v>
      </c>
    </row>
    <row r="261" spans="1:14" x14ac:dyDescent="0.25">
      <c r="A261" s="79">
        <v>316</v>
      </c>
      <c r="B261">
        <v>9</v>
      </c>
      <c r="C261">
        <v>26</v>
      </c>
      <c r="D261" t="s">
        <v>2329</v>
      </c>
      <c r="E261">
        <v>19</v>
      </c>
      <c r="F261">
        <v>117</v>
      </c>
      <c r="G261" t="s">
        <v>2329</v>
      </c>
      <c r="H261">
        <v>7</v>
      </c>
      <c r="J261" s="30" t="str">
        <f>IF(A261&lt;&gt;"",IF(F261&lt;&gt;"",IF(OR(ISNA(A261),ISNA(F261)),"","["&amp;A261&amp;"]="&amp;F261&amp;","),""),"")</f>
        <v>[316]=117,</v>
      </c>
      <c r="K261" s="3">
        <f>A261</f>
        <v>316</v>
      </c>
      <c r="L261" s="3">
        <f>F261</f>
        <v>117</v>
      </c>
      <c r="M261" s="8" t="str">
        <f>VLOOKUP(A261,'ESO wayshrine names'!$A$3:$B$9992,2,)</f>
        <v>Stay-Moist Mansion</v>
      </c>
      <c r="N261" s="3" t="str">
        <f>VLOOKUP(F261,'ESO zone constants'!$A$3:$D$9999,4,FALSE)</f>
        <v>Shadowfen</v>
      </c>
    </row>
    <row r="262" spans="1:14" x14ac:dyDescent="0.25">
      <c r="A262" s="79">
        <v>317</v>
      </c>
      <c r="B262">
        <v>7</v>
      </c>
      <c r="C262">
        <v>9</v>
      </c>
      <c r="D262" t="s">
        <v>2308</v>
      </c>
      <c r="E262">
        <v>180</v>
      </c>
      <c r="F262">
        <v>383</v>
      </c>
      <c r="G262" t="s">
        <v>2308</v>
      </c>
      <c r="H262">
        <v>7</v>
      </c>
      <c r="J262" s="30" t="str">
        <f>IF(A262&lt;&gt;"",IF(F262&lt;&gt;"",IF(OR(ISNA(A262),ISNA(F262)),"","["&amp;A262&amp;"]="&amp;F262&amp;","),""),"")</f>
        <v>[317]=383,</v>
      </c>
      <c r="K262" s="3">
        <f>A262</f>
        <v>317</v>
      </c>
      <c r="L262" s="3">
        <f>F262</f>
        <v>383</v>
      </c>
      <c r="M262" s="8" t="str">
        <f>VLOOKUP(A262,'ESO wayshrine names'!$A$3:$B$9992,2,)</f>
        <v>The Gorinir Estate</v>
      </c>
      <c r="N262" s="3" t="str">
        <f>VLOOKUP(F262,'ESO zone constants'!$A$3:$D$9999,4,FALSE)</f>
        <v>Grahtwood</v>
      </c>
    </row>
    <row r="263" spans="1:14" x14ac:dyDescent="0.25">
      <c r="A263" s="79">
        <v>319</v>
      </c>
      <c r="B263">
        <v>10</v>
      </c>
      <c r="C263">
        <v>13</v>
      </c>
      <c r="D263" t="s">
        <v>107</v>
      </c>
      <c r="E263">
        <v>10</v>
      </c>
      <c r="F263">
        <v>57</v>
      </c>
      <c r="G263" t="s">
        <v>107</v>
      </c>
      <c r="H263">
        <v>7</v>
      </c>
      <c r="J263" s="30" t="str">
        <f>IF(A263&lt;&gt;"",IF(F263&lt;&gt;"",IF(OR(ISNA(A263),ISNA(F263)),"","["&amp;A263&amp;"]="&amp;F263&amp;","),""),"")</f>
        <v>[319]=57,</v>
      </c>
      <c r="K263" s="3">
        <f>A263</f>
        <v>319</v>
      </c>
      <c r="L263" s="3">
        <f>F263</f>
        <v>57</v>
      </c>
      <c r="M263" s="8" t="str">
        <f>VLOOKUP(A263,'ESO wayshrine names'!$A$3:$B$9992,2,)</f>
        <v>Quondam Indorilia</v>
      </c>
      <c r="N263" s="3" t="str">
        <f>VLOOKUP(F263,'ESO zone constants'!$A$3:$D$9999,4,FALSE)</f>
        <v>Deshaan</v>
      </c>
    </row>
    <row r="264" spans="1:14" x14ac:dyDescent="0.25">
      <c r="A264" s="79">
        <v>320</v>
      </c>
      <c r="B264">
        <v>17</v>
      </c>
      <c r="C264">
        <v>256</v>
      </c>
      <c r="D264" t="s">
        <v>2311</v>
      </c>
      <c r="E264">
        <v>179</v>
      </c>
      <c r="F264">
        <v>382</v>
      </c>
      <c r="G264" t="s">
        <v>2311</v>
      </c>
      <c r="H264">
        <v>7</v>
      </c>
      <c r="J264" s="30" t="str">
        <f>IF(A264&lt;&gt;"",IF(F264&lt;&gt;"",IF(OR(ISNA(A264),ISNA(F264)),"","["&amp;A264&amp;"]="&amp;F264&amp;","),""),"")</f>
        <v>[320]=382,</v>
      </c>
      <c r="K264" s="3">
        <f>A264</f>
        <v>320</v>
      </c>
      <c r="L264" s="3">
        <f>F264</f>
        <v>382</v>
      </c>
      <c r="M264" s="8" t="str">
        <f>VLOOKUP(A264,'ESO wayshrine names'!$A$3:$B$9992,2,)</f>
        <v>Strident Springs Demesne</v>
      </c>
      <c r="N264" s="3" t="str">
        <f>VLOOKUP(F264,'ESO zone constants'!$A$3:$D$9999,4,FALSE)</f>
        <v>Reaper's March</v>
      </c>
    </row>
    <row r="265" spans="1:14" x14ac:dyDescent="0.25">
      <c r="A265" s="79">
        <v>321</v>
      </c>
      <c r="B265">
        <v>17</v>
      </c>
      <c r="C265">
        <v>256</v>
      </c>
      <c r="D265" t="s">
        <v>2311</v>
      </c>
      <c r="E265">
        <v>179</v>
      </c>
      <c r="F265">
        <v>382</v>
      </c>
      <c r="G265" t="s">
        <v>2311</v>
      </c>
      <c r="H265">
        <v>7</v>
      </c>
      <c r="J265" s="30" t="str">
        <f>IF(A265&lt;&gt;"",IF(F265&lt;&gt;"",IF(OR(ISNA(A265),ISNA(F265)),"","["&amp;A265&amp;"]="&amp;F265&amp;","),""),"")</f>
        <v>[321]=382,</v>
      </c>
      <c r="K265" s="3">
        <f>A265</f>
        <v>321</v>
      </c>
      <c r="L265" s="3">
        <f>F265</f>
        <v>382</v>
      </c>
      <c r="M265" s="8" t="str">
        <f>VLOOKUP(A265,'ESO wayshrine names'!$A$3:$B$9992,2,)</f>
        <v>Dawnshadow</v>
      </c>
      <c r="N265" s="3" t="str">
        <f>VLOOKUP(F265,'ESO zone constants'!$A$3:$D$9999,4,FALSE)</f>
        <v>Reaper's March</v>
      </c>
    </row>
    <row r="266" spans="1:14" x14ac:dyDescent="0.25">
      <c r="A266" s="79">
        <v>322</v>
      </c>
      <c r="B266">
        <v>12</v>
      </c>
      <c r="C266">
        <v>125</v>
      </c>
      <c r="D266" t="s">
        <v>2328</v>
      </c>
      <c r="E266">
        <v>16</v>
      </c>
      <c r="F266">
        <v>103</v>
      </c>
      <c r="G266" t="s">
        <v>2328</v>
      </c>
      <c r="H266">
        <v>7</v>
      </c>
      <c r="J266" s="30" t="str">
        <f>IF(A266&lt;&gt;"",IF(F266&lt;&gt;"",IF(OR(ISNA(A266),ISNA(F266)),"","["&amp;A266&amp;"]="&amp;F266&amp;","),""),"")</f>
        <v>[322]=103,</v>
      </c>
      <c r="K266" s="3">
        <f>A266</f>
        <v>322</v>
      </c>
      <c r="L266" s="3">
        <f>F266</f>
        <v>103</v>
      </c>
      <c r="M266" s="8" t="str">
        <f>VLOOKUP(A266,'ESO wayshrine names'!$A$3:$B$9992,2,)</f>
        <v>Old Mistveil Manor</v>
      </c>
      <c r="N266" s="3" t="str">
        <f>VLOOKUP(F266,'ESO zone constants'!$A$3:$D$9999,4,FALSE)</f>
        <v>The Rift</v>
      </c>
    </row>
    <row r="267" spans="1:14" x14ac:dyDescent="0.25">
      <c r="A267" s="79">
        <v>323</v>
      </c>
      <c r="B267">
        <v>6</v>
      </c>
      <c r="C267">
        <v>20</v>
      </c>
      <c r="D267" t="s">
        <v>109</v>
      </c>
      <c r="E267">
        <v>14</v>
      </c>
      <c r="F267">
        <v>92</v>
      </c>
      <c r="G267" t="s">
        <v>109</v>
      </c>
      <c r="H267">
        <v>7</v>
      </c>
      <c r="J267" s="30" t="str">
        <f>IF(A267&lt;&gt;"",IF(F267&lt;&gt;"",IF(OR(ISNA(A267),ISNA(F267)),"","["&amp;A267&amp;"]="&amp;F267&amp;","),""),"")</f>
        <v>[323]=92,</v>
      </c>
      <c r="K267" s="3">
        <f>A267</f>
        <v>323</v>
      </c>
      <c r="L267" s="3">
        <f>F267</f>
        <v>92</v>
      </c>
      <c r="M267" s="8" t="str">
        <f>VLOOKUP(A267,'ESO wayshrine names'!$A$3:$B$9992,2,)</f>
        <v>Forsaken Stronghold</v>
      </c>
      <c r="N267" s="3" t="str">
        <f>VLOOKUP(F267,'ESO zone constants'!$A$3:$D$9999,4,FALSE)</f>
        <v>Bangkorai</v>
      </c>
    </row>
    <row r="268" spans="1:14" x14ac:dyDescent="0.25">
      <c r="A268" s="79">
        <v>324</v>
      </c>
      <c r="B268">
        <v>19</v>
      </c>
      <c r="C268">
        <v>201</v>
      </c>
      <c r="D268" t="s">
        <v>2948</v>
      </c>
      <c r="E268">
        <v>304</v>
      </c>
      <c r="F268">
        <v>534</v>
      </c>
      <c r="G268" t="s">
        <v>2948</v>
      </c>
      <c r="H268">
        <v>7</v>
      </c>
      <c r="J268" s="30" t="str">
        <f>IF(A268&lt;&gt;"",IF(F268&lt;&gt;"",IF(OR(ISNA(A268),ISNA(F268)),"","["&amp;A268&amp;"]="&amp;F268&amp;","),""),"")</f>
        <v>[324]=534,</v>
      </c>
      <c r="K268" s="3">
        <f>A268</f>
        <v>324</v>
      </c>
      <c r="L268" s="3">
        <f>F268</f>
        <v>534</v>
      </c>
      <c r="M268" s="8" t="str">
        <f>VLOOKUP(A268,'ESO wayshrine names'!$A$3:$B$9992,2,)</f>
        <v>Hunding's Palatial Hall</v>
      </c>
      <c r="N268" s="3" t="str">
        <f>VLOOKUP(F268,'ESO zone constants'!$A$3:$D$9999,4,FALSE)</f>
        <v>Stros M'Kai</v>
      </c>
    </row>
    <row r="269" spans="1:14" x14ac:dyDescent="0.25">
      <c r="A269" s="79">
        <v>325</v>
      </c>
      <c r="B269">
        <v>7</v>
      </c>
      <c r="C269">
        <v>9</v>
      </c>
      <c r="D269" t="s">
        <v>2308</v>
      </c>
      <c r="E269">
        <v>180</v>
      </c>
      <c r="F269">
        <v>383</v>
      </c>
      <c r="G269" t="s">
        <v>2308</v>
      </c>
      <c r="H269">
        <v>7</v>
      </c>
      <c r="J269" s="30" t="str">
        <f>IF(A269&lt;&gt;"",IF(F269&lt;&gt;"",IF(OR(ISNA(A269),ISNA(F269)),"","["&amp;A269&amp;"]="&amp;F269&amp;","),""),"")</f>
        <v>[325]=383,</v>
      </c>
      <c r="K269" s="3">
        <f>A269</f>
        <v>325</v>
      </c>
      <c r="L269" s="3">
        <f>F269</f>
        <v>383</v>
      </c>
      <c r="M269" s="8" t="str">
        <f>VLOOKUP(A269,'ESO wayshrine names'!$A$3:$B$9992,2,)</f>
        <v>Grand Topal Hideaway</v>
      </c>
      <c r="N269" s="3" t="str">
        <f>VLOOKUP(F269,'ESO zone constants'!$A$3:$D$9999,4,FALSE)</f>
        <v>Grahtwood</v>
      </c>
    </row>
    <row r="270" spans="1:14" x14ac:dyDescent="0.25">
      <c r="A270" s="79">
        <v>328</v>
      </c>
      <c r="B270">
        <v>30</v>
      </c>
      <c r="C270">
        <v>1060</v>
      </c>
      <c r="D270" t="s">
        <v>532</v>
      </c>
      <c r="E270">
        <v>467</v>
      </c>
      <c r="F270">
        <v>849</v>
      </c>
      <c r="G270" t="s">
        <v>532</v>
      </c>
      <c r="H270">
        <v>1</v>
      </c>
      <c r="J270" s="30" t="str">
        <f>IF(A270&lt;&gt;"",IF(F270&lt;&gt;"",IF(OR(ISNA(A270),ISNA(F270)),"","["&amp;A270&amp;"]="&amp;F270&amp;","),""),"")</f>
        <v>[328]=849,</v>
      </c>
      <c r="K270" s="3">
        <f>A270</f>
        <v>328</v>
      </c>
      <c r="L270" s="3">
        <f>F270</f>
        <v>849</v>
      </c>
      <c r="M270" s="8" t="str">
        <f>VLOOKUP(A270,'ESO wayshrine names'!$A$3:$B$9992,2,)</f>
        <v>Vivec Temple Wayshrine</v>
      </c>
      <c r="N270" s="3" t="str">
        <f>VLOOKUP(F270,'ESO zone constants'!$A$3:$D$9999,4,FALSE)</f>
        <v>Vvardenfell</v>
      </c>
    </row>
    <row r="271" spans="1:14" x14ac:dyDescent="0.25">
      <c r="A271" s="79">
        <v>329</v>
      </c>
      <c r="B271">
        <v>30</v>
      </c>
      <c r="C271">
        <v>1060</v>
      </c>
      <c r="D271" t="s">
        <v>532</v>
      </c>
      <c r="E271">
        <v>467</v>
      </c>
      <c r="F271">
        <v>849</v>
      </c>
      <c r="G271" t="s">
        <v>532</v>
      </c>
      <c r="H271">
        <v>1</v>
      </c>
      <c r="J271" s="30" t="str">
        <f>IF(A271&lt;&gt;"",IF(F271&lt;&gt;"",IF(OR(ISNA(A271),ISNA(F271)),"","["&amp;A271&amp;"]="&amp;F271&amp;","),""),"")</f>
        <v>[329]=849,</v>
      </c>
      <c r="K271" s="3">
        <f>A271</f>
        <v>329</v>
      </c>
      <c r="L271" s="3">
        <f>F271</f>
        <v>849</v>
      </c>
      <c r="M271" s="8" t="str">
        <f>VLOOKUP(A271,'ESO wayshrine names'!$A$3:$B$9992,2,)</f>
        <v>West Gash Wayshrine</v>
      </c>
      <c r="N271" s="3" t="str">
        <f>VLOOKUP(F271,'ESO zone constants'!$A$3:$D$9999,4,FALSE)</f>
        <v>Vvardenfell</v>
      </c>
    </row>
    <row r="272" spans="1:14" x14ac:dyDescent="0.25">
      <c r="A272" s="79">
        <v>330</v>
      </c>
      <c r="B272">
        <v>30</v>
      </c>
      <c r="C272">
        <v>1060</v>
      </c>
      <c r="D272" t="s">
        <v>532</v>
      </c>
      <c r="E272">
        <v>467</v>
      </c>
      <c r="F272">
        <v>849</v>
      </c>
      <c r="G272" t="s">
        <v>532</v>
      </c>
      <c r="H272">
        <v>1</v>
      </c>
      <c r="J272" s="30" t="str">
        <f>IF(A272&lt;&gt;"",IF(F272&lt;&gt;"",IF(OR(ISNA(A272),ISNA(F272)),"","["&amp;A272&amp;"]="&amp;F272&amp;","),""),"")</f>
        <v>[330]=849,</v>
      </c>
      <c r="K272" s="3">
        <f>A272</f>
        <v>330</v>
      </c>
      <c r="L272" s="3">
        <f>F272</f>
        <v>849</v>
      </c>
      <c r="M272" s="8" t="str">
        <f>VLOOKUP(A272,'ESO wayshrine names'!$A$3:$B$9992,2,)</f>
        <v>Urshilaku Camp Wayshrine</v>
      </c>
      <c r="N272" s="3" t="str">
        <f>VLOOKUP(F272,'ESO zone constants'!$A$3:$D$9999,4,FALSE)</f>
        <v>Vvardenfell</v>
      </c>
    </row>
    <row r="273" spans="1:14" x14ac:dyDescent="0.25">
      <c r="A273" s="79">
        <v>331</v>
      </c>
      <c r="B273">
        <v>30</v>
      </c>
      <c r="C273">
        <v>1060</v>
      </c>
      <c r="D273" t="s">
        <v>532</v>
      </c>
      <c r="E273">
        <v>467</v>
      </c>
      <c r="F273">
        <v>849</v>
      </c>
      <c r="G273" t="s">
        <v>532</v>
      </c>
      <c r="H273">
        <v>3</v>
      </c>
      <c r="J273" s="30" t="str">
        <f>IF(A273&lt;&gt;"",IF(F273&lt;&gt;"",IF(OR(ISNA(A273),ISNA(F273)),"","["&amp;A273&amp;"]="&amp;F273&amp;","),""),"")</f>
        <v>[331]=849,</v>
      </c>
      <c r="K273" s="3">
        <f>A273</f>
        <v>331</v>
      </c>
      <c r="L273" s="3">
        <f>F273</f>
        <v>849</v>
      </c>
      <c r="M273" s="8" t="str">
        <f>VLOOKUP(A273,'ESO wayshrine names'!$A$3:$B$9992,2,)</f>
        <v>Trial: Halls of Fabrication</v>
      </c>
      <c r="N273" s="3" t="str">
        <f>VLOOKUP(F273,'ESO zone constants'!$A$3:$D$9999,4,FALSE)</f>
        <v>Vvardenfell</v>
      </c>
    </row>
    <row r="274" spans="1:14" x14ac:dyDescent="0.25">
      <c r="A274" s="79">
        <v>333</v>
      </c>
      <c r="B274">
        <v>30</v>
      </c>
      <c r="C274">
        <v>1060</v>
      </c>
      <c r="D274" t="s">
        <v>532</v>
      </c>
      <c r="E274">
        <v>467</v>
      </c>
      <c r="F274">
        <v>849</v>
      </c>
      <c r="G274" t="s">
        <v>532</v>
      </c>
      <c r="H274">
        <v>7</v>
      </c>
      <c r="J274" s="30" t="str">
        <f>IF(A274&lt;&gt;"",IF(F274&lt;&gt;"",IF(OR(ISNA(A274),ISNA(F274)),"","["&amp;A274&amp;"]="&amp;F274&amp;","),""),"")</f>
        <v>[333]=849,</v>
      </c>
      <c r="K274" s="3">
        <f>A274</f>
        <v>333</v>
      </c>
      <c r="L274" s="3">
        <f>F274</f>
        <v>849</v>
      </c>
      <c r="M274" s="8" t="str">
        <f>VLOOKUP(A274,'ESO wayshrine names'!$A$3:$B$9992,2,)</f>
        <v>Saint Delyn Penthouse</v>
      </c>
      <c r="N274" s="3" t="str">
        <f>VLOOKUP(F274,'ESO zone constants'!$A$3:$D$9999,4,FALSE)</f>
        <v>Vvardenfell</v>
      </c>
    </row>
    <row r="275" spans="1:14" x14ac:dyDescent="0.25">
      <c r="A275" s="79">
        <v>334</v>
      </c>
      <c r="B275">
        <v>30</v>
      </c>
      <c r="C275">
        <v>1060</v>
      </c>
      <c r="D275" t="s">
        <v>532</v>
      </c>
      <c r="E275">
        <v>467</v>
      </c>
      <c r="F275">
        <v>849</v>
      </c>
      <c r="G275" t="s">
        <v>532</v>
      </c>
      <c r="H275">
        <v>7</v>
      </c>
      <c r="J275" s="30" t="str">
        <f>IF(A275&lt;&gt;"",IF(F275&lt;&gt;"",IF(OR(ISNA(A275),ISNA(F275)),"","["&amp;A275&amp;"]="&amp;F275&amp;","),""),"")</f>
        <v>[334]=849,</v>
      </c>
      <c r="K275" s="3">
        <f>A275</f>
        <v>334</v>
      </c>
      <c r="L275" s="3">
        <f>F275</f>
        <v>849</v>
      </c>
      <c r="M275" s="8" t="str">
        <f>VLOOKUP(A275,'ESO wayshrine names'!$A$3:$B$9992,2,)</f>
        <v>Amaya Lake Lodge</v>
      </c>
      <c r="N275" s="3" t="str">
        <f>VLOOKUP(F275,'ESO zone constants'!$A$3:$D$9999,4,FALSE)</f>
        <v>Vvardenfell</v>
      </c>
    </row>
    <row r="276" spans="1:14" x14ac:dyDescent="0.25">
      <c r="A276" s="79">
        <v>335</v>
      </c>
      <c r="B276">
        <v>30</v>
      </c>
      <c r="C276">
        <v>1060</v>
      </c>
      <c r="D276" t="s">
        <v>532</v>
      </c>
      <c r="E276">
        <v>467</v>
      </c>
      <c r="F276">
        <v>849</v>
      </c>
      <c r="G276" t="s">
        <v>532</v>
      </c>
      <c r="H276">
        <v>7</v>
      </c>
      <c r="J276" s="30" t="str">
        <f>IF(A276&lt;&gt;"",IF(F276&lt;&gt;"",IF(OR(ISNA(A276),ISNA(F276)),"","["&amp;A276&amp;"]="&amp;F276&amp;","),""),"")</f>
        <v>[335]=849,</v>
      </c>
      <c r="K276" s="3">
        <f>A276</f>
        <v>335</v>
      </c>
      <c r="L276" s="3">
        <f>F276</f>
        <v>849</v>
      </c>
      <c r="M276" s="8" t="str">
        <f>VLOOKUP(A276,'ESO wayshrine names'!$A$3:$B$9992,2,)</f>
        <v>Ald Velothi Harbor House</v>
      </c>
      <c r="N276" s="3" t="str">
        <f>VLOOKUP(F276,'ESO zone constants'!$A$3:$D$9999,4,FALSE)</f>
        <v>Vvardenfell</v>
      </c>
    </row>
    <row r="277" spans="1:14" x14ac:dyDescent="0.25">
      <c r="A277" s="79">
        <v>336</v>
      </c>
      <c r="B277">
        <v>30</v>
      </c>
      <c r="C277">
        <v>1060</v>
      </c>
      <c r="D277" t="s">
        <v>532</v>
      </c>
      <c r="E277">
        <v>467</v>
      </c>
      <c r="F277">
        <v>849</v>
      </c>
      <c r="G277" t="s">
        <v>532</v>
      </c>
      <c r="H277">
        <v>7</v>
      </c>
      <c r="J277" s="30" t="str">
        <f>IF(A277&lt;&gt;"",IF(F277&lt;&gt;"",IF(OR(ISNA(A277),ISNA(F277)),"","["&amp;A277&amp;"]="&amp;F277&amp;","),""),"")</f>
        <v>[336]=849,</v>
      </c>
      <c r="K277" s="3">
        <f>A277</f>
        <v>336</v>
      </c>
      <c r="L277" s="3">
        <f>F277</f>
        <v>849</v>
      </c>
      <c r="M277" s="8" t="str">
        <f>VLOOKUP(A277,'ESO wayshrine names'!$A$3:$B$9992,2,)</f>
        <v>Tel Galen</v>
      </c>
      <c r="N277" s="3" t="str">
        <f>VLOOKUP(F277,'ESO zone constants'!$A$3:$D$9999,4,FALSE)</f>
        <v>Vvardenfell</v>
      </c>
    </row>
    <row r="278" spans="1:14" x14ac:dyDescent="0.25">
      <c r="A278" s="79">
        <v>337</v>
      </c>
      <c r="B278">
        <v>31</v>
      </c>
      <c r="C278">
        <v>1313</v>
      </c>
      <c r="D278" t="s">
        <v>2336</v>
      </c>
      <c r="E278">
        <v>589</v>
      </c>
      <c r="F278">
        <v>980</v>
      </c>
      <c r="G278" t="s">
        <v>3107</v>
      </c>
      <c r="H278">
        <v>1</v>
      </c>
      <c r="J278" s="30" t="str">
        <f>IF(A278&lt;&gt;"",IF(F278&lt;&gt;"",IF(OR(ISNA(A278),ISNA(F278)),"","["&amp;A278&amp;"]="&amp;F278&amp;","),""),"")</f>
        <v>[337]=980,</v>
      </c>
      <c r="K278" s="3">
        <f>A278</f>
        <v>337</v>
      </c>
      <c r="L278" s="3">
        <f>F278</f>
        <v>980</v>
      </c>
      <c r="M278" s="8" t="str">
        <f>VLOOKUP(A278,'ESO wayshrine names'!$A$3:$B$9992,2,)</f>
        <v>Brass Fortress Wayshrine</v>
      </c>
      <c r="N278" s="3" t="str">
        <f>VLOOKUP(F278,'ESO zone constants'!$A$3:$D$9999,4,FALSE)</f>
        <v>Clockwork City</v>
      </c>
    </row>
    <row r="279" spans="1:14" x14ac:dyDescent="0.25">
      <c r="A279" s="79">
        <v>338</v>
      </c>
      <c r="B279">
        <v>31</v>
      </c>
      <c r="C279">
        <v>1313</v>
      </c>
      <c r="D279" t="s">
        <v>2336</v>
      </c>
      <c r="E279">
        <v>589</v>
      </c>
      <c r="F279">
        <v>980</v>
      </c>
      <c r="G279" t="s">
        <v>3107</v>
      </c>
      <c r="H279">
        <v>1</v>
      </c>
      <c r="J279" s="30" t="str">
        <f>IF(A279&lt;&gt;"",IF(F279&lt;&gt;"",IF(OR(ISNA(A279),ISNA(F279)),"","["&amp;A279&amp;"]="&amp;F279&amp;","),""),"")</f>
        <v>[338]=980,</v>
      </c>
      <c r="K279" s="3">
        <f>A279</f>
        <v>338</v>
      </c>
      <c r="L279" s="3">
        <f>F279</f>
        <v>980</v>
      </c>
      <c r="M279" s="8" t="str">
        <f>VLOOKUP(A279,'ESO wayshrine names'!$A$3:$B$9992,2,)</f>
        <v>Clockwork Crossroads Wayshrine</v>
      </c>
      <c r="N279" s="3" t="str">
        <f>VLOOKUP(F279,'ESO zone constants'!$A$3:$D$9999,4,FALSE)</f>
        <v>Clockwork City</v>
      </c>
    </row>
    <row r="280" spans="1:14" x14ac:dyDescent="0.25">
      <c r="A280" s="79">
        <v>339</v>
      </c>
      <c r="B280">
        <v>31</v>
      </c>
      <c r="C280">
        <v>1313</v>
      </c>
      <c r="D280" t="s">
        <v>2336</v>
      </c>
      <c r="E280">
        <v>589</v>
      </c>
      <c r="F280">
        <v>980</v>
      </c>
      <c r="G280" t="s">
        <v>3107</v>
      </c>
      <c r="H280">
        <v>1</v>
      </c>
      <c r="J280" s="30" t="str">
        <f>IF(A280&lt;&gt;"",IF(F280&lt;&gt;"",IF(OR(ISNA(A280),ISNA(F280)),"","["&amp;A280&amp;"]="&amp;F280&amp;","),""),"")</f>
        <v>[339]=980,</v>
      </c>
      <c r="K280" s="3">
        <f>A280</f>
        <v>339</v>
      </c>
      <c r="L280" s="3">
        <f>F280</f>
        <v>980</v>
      </c>
      <c r="M280" s="8" t="str">
        <f>VLOOKUP(A280,'ESO wayshrine names'!$A$3:$B$9992,2,)</f>
        <v>Mire Mechanica Wayshrine</v>
      </c>
      <c r="N280" s="3" t="str">
        <f>VLOOKUP(F280,'ESO zone constants'!$A$3:$D$9999,4,FALSE)</f>
        <v>Clockwork City</v>
      </c>
    </row>
    <row r="281" spans="1:14" x14ac:dyDescent="0.25">
      <c r="A281" s="79">
        <v>340</v>
      </c>
      <c r="B281">
        <v>31</v>
      </c>
      <c r="C281">
        <v>1313</v>
      </c>
      <c r="D281" t="s">
        <v>2336</v>
      </c>
      <c r="E281">
        <v>589</v>
      </c>
      <c r="F281">
        <v>980</v>
      </c>
      <c r="G281" t="s">
        <v>3107</v>
      </c>
      <c r="H281">
        <v>1</v>
      </c>
      <c r="J281" s="30" t="str">
        <f>IF(A281&lt;&gt;"",IF(F281&lt;&gt;"",IF(OR(ISNA(A281),ISNA(F281)),"","["&amp;A281&amp;"]="&amp;F281&amp;","),""),"")</f>
        <v>[340]=980,</v>
      </c>
      <c r="K281" s="3">
        <f>A281</f>
        <v>340</v>
      </c>
      <c r="L281" s="3">
        <f>F281</f>
        <v>980</v>
      </c>
      <c r="M281" s="8" t="str">
        <f>VLOOKUP(A281,'ESO wayshrine names'!$A$3:$B$9992,2,)</f>
        <v>Sanctuary Wayshrine</v>
      </c>
      <c r="N281" s="3" t="str">
        <f>VLOOKUP(F281,'ESO zone constants'!$A$3:$D$9999,4,FALSE)</f>
        <v>Clockwork City</v>
      </c>
    </row>
    <row r="282" spans="1:14" x14ac:dyDescent="0.25">
      <c r="A282" s="79">
        <v>341</v>
      </c>
      <c r="B282">
        <v>6</v>
      </c>
      <c r="C282">
        <v>20</v>
      </c>
      <c r="D282" t="s">
        <v>109</v>
      </c>
      <c r="E282">
        <v>14</v>
      </c>
      <c r="F282">
        <v>92</v>
      </c>
      <c r="G282" t="s">
        <v>109</v>
      </c>
      <c r="H282">
        <v>6</v>
      </c>
      <c r="J282" s="30" t="str">
        <f>IF(A282&lt;&gt;"",IF(F282&lt;&gt;"",IF(OR(ISNA(A282),ISNA(F282)),"","["&amp;A282&amp;"]="&amp;F282&amp;","),""),"")</f>
        <v>[341]=92,</v>
      </c>
      <c r="K282" s="3">
        <f>A282</f>
        <v>341</v>
      </c>
      <c r="L282" s="3">
        <f>F282</f>
        <v>92</v>
      </c>
      <c r="M282" s="8" t="str">
        <f>VLOOKUP(A282,'ESO wayshrine names'!$A$3:$B$9992,2,)</f>
        <v>Dungeon: Fang Lair</v>
      </c>
      <c r="N282" s="3" t="str">
        <f>VLOOKUP(F282,'ESO zone constants'!$A$3:$D$9999,4,FALSE)</f>
        <v>Bangkorai</v>
      </c>
    </row>
    <row r="283" spans="1:14" x14ac:dyDescent="0.25">
      <c r="A283" s="79">
        <v>342</v>
      </c>
      <c r="B283">
        <v>2</v>
      </c>
      <c r="C283">
        <v>1</v>
      </c>
      <c r="D283" t="s">
        <v>103</v>
      </c>
      <c r="E283">
        <v>2</v>
      </c>
      <c r="F283">
        <v>3</v>
      </c>
      <c r="G283" t="s">
        <v>103</v>
      </c>
      <c r="H283">
        <v>7</v>
      </c>
      <c r="J283" s="30" t="str">
        <f>IF(A283&lt;&gt;"",IF(F283&lt;&gt;"",IF(OR(ISNA(A283),ISNA(F283)),"","["&amp;A283&amp;"]="&amp;F283&amp;","),""),"")</f>
        <v>[342]=3,</v>
      </c>
      <c r="K283" s="3">
        <f>A283</f>
        <v>342</v>
      </c>
      <c r="L283" s="3">
        <f>F283</f>
        <v>3</v>
      </c>
      <c r="M283" s="8" t="str">
        <f>VLOOKUP(A283,'ESO wayshrine names'!$A$3:$B$9992,2,)</f>
        <v>Exorcised Coven Cottage</v>
      </c>
      <c r="N283" s="3" t="str">
        <f>VLOOKUP(F283,'ESO zone constants'!$A$3:$D$9999,4,FALSE)</f>
        <v>Glenumbra</v>
      </c>
    </row>
    <row r="284" spans="1:14" x14ac:dyDescent="0.25">
      <c r="A284" s="79">
        <v>343</v>
      </c>
      <c r="B284">
        <v>29</v>
      </c>
      <c r="C284">
        <v>1006</v>
      </c>
      <c r="D284" t="s">
        <v>2332</v>
      </c>
      <c r="E284">
        <v>448</v>
      </c>
      <c r="F284">
        <v>823</v>
      </c>
      <c r="G284" t="s">
        <v>3035</v>
      </c>
      <c r="H284">
        <v>7</v>
      </c>
      <c r="J284" s="30" t="str">
        <f>IF(A284&lt;&gt;"",IF(F284&lt;&gt;"",IF(OR(ISNA(A284),ISNA(F284)),"","["&amp;A284&amp;"]="&amp;F284&amp;","),""),"")</f>
        <v>[343]=823,</v>
      </c>
      <c r="K284" s="3">
        <f>A284</f>
        <v>343</v>
      </c>
      <c r="L284" s="3">
        <f>F284</f>
        <v>823</v>
      </c>
      <c r="M284" s="8" t="str">
        <f>VLOOKUP(A284,'ESO wayshrine names'!$A$3:$B$9992,2,)</f>
        <v>Linchal Grand Manor</v>
      </c>
      <c r="N284" s="3" t="str">
        <f>VLOOKUP(F284,'ESO zone constants'!$A$3:$D$9999,4,FALSE)</f>
        <v>Gold Coast</v>
      </c>
    </row>
    <row r="285" spans="1:14" x14ac:dyDescent="0.25">
      <c r="A285" s="79">
        <v>344</v>
      </c>
      <c r="B285">
        <v>23</v>
      </c>
      <c r="C285">
        <v>255</v>
      </c>
      <c r="D285" t="s">
        <v>2388</v>
      </c>
      <c r="E285">
        <v>154</v>
      </c>
      <c r="F285">
        <v>347</v>
      </c>
      <c r="G285" t="s">
        <v>2388</v>
      </c>
      <c r="H285">
        <v>7</v>
      </c>
      <c r="J285" s="30" t="str">
        <f>IF(A285&lt;&gt;"",IF(F285&lt;&gt;"",IF(OR(ISNA(A285),ISNA(F285)),"","["&amp;A285&amp;"]="&amp;F285&amp;","),""),"")</f>
        <v>[344]=347,</v>
      </c>
      <c r="K285" s="3">
        <f>A285</f>
        <v>344</v>
      </c>
      <c r="L285" s="3">
        <f>F285</f>
        <v>347</v>
      </c>
      <c r="M285" s="8" t="str">
        <f>VLOOKUP(A285,'ESO wayshrine names'!$A$3:$B$9992,2,)</f>
        <v>Coldharbour Surreal Estate</v>
      </c>
      <c r="N285" s="3" t="str">
        <f>VLOOKUP(F285,'ESO zone constants'!$A$3:$D$9999,4,FALSE)</f>
        <v>Coldharbour</v>
      </c>
    </row>
    <row r="286" spans="1:14" x14ac:dyDescent="0.25">
      <c r="A286" s="79">
        <v>346</v>
      </c>
      <c r="B286">
        <v>31</v>
      </c>
      <c r="C286">
        <v>1313</v>
      </c>
      <c r="D286" t="s">
        <v>2336</v>
      </c>
      <c r="E286">
        <v>589</v>
      </c>
      <c r="F286">
        <v>980</v>
      </c>
      <c r="G286" t="s">
        <v>3107</v>
      </c>
      <c r="H286">
        <v>3</v>
      </c>
      <c r="J286" s="30" t="str">
        <f>IF(A286&lt;&gt;"",IF(F286&lt;&gt;"",IF(OR(ISNA(A286),ISNA(F286)),"","["&amp;A286&amp;"]="&amp;F286&amp;","),""),"")</f>
        <v>[346]=980,</v>
      </c>
      <c r="K286" s="3">
        <f>A286</f>
        <v>346</v>
      </c>
      <c r="L286" s="3">
        <f>F286</f>
        <v>980</v>
      </c>
      <c r="M286" s="8" t="str">
        <f>VLOOKUP(A286,'ESO wayshrine names'!$A$3:$B$9992,2,)</f>
        <v>Trial: Asylum Sanctorium</v>
      </c>
      <c r="N286" s="3" t="str">
        <f>VLOOKUP(F286,'ESO zone constants'!$A$3:$D$9999,4,FALSE)</f>
        <v>Clockwork City</v>
      </c>
    </row>
    <row r="287" spans="1:14" x14ac:dyDescent="0.25">
      <c r="A287" s="79">
        <v>347</v>
      </c>
      <c r="B287">
        <v>31</v>
      </c>
      <c r="C287">
        <v>1313</v>
      </c>
      <c r="D287" t="s">
        <v>2336</v>
      </c>
      <c r="E287">
        <v>589</v>
      </c>
      <c r="F287">
        <v>980</v>
      </c>
      <c r="G287" t="s">
        <v>3107</v>
      </c>
      <c r="H287">
        <v>7</v>
      </c>
      <c r="J287" s="30" t="str">
        <f>IF(A287&lt;&gt;"",IF(F287&lt;&gt;"",IF(OR(ISNA(A287),ISNA(F287)),"","["&amp;A287&amp;"]="&amp;F287&amp;","),""),"")</f>
        <v>[347]=980,</v>
      </c>
      <c r="K287" s="3">
        <f>A287</f>
        <v>347</v>
      </c>
      <c r="L287" s="3">
        <f>F287</f>
        <v>980</v>
      </c>
      <c r="M287" s="8" t="str">
        <f>VLOOKUP(A287,'ESO wayshrine names'!$A$3:$B$9992,2,)</f>
        <v>The Orbservatory Prior</v>
      </c>
      <c r="N287" s="3" t="str">
        <f>VLOOKUP(F287,'ESO zone constants'!$A$3:$D$9999,4,FALSE)</f>
        <v>Clockwork City</v>
      </c>
    </row>
    <row r="288" spans="1:14" x14ac:dyDescent="0.25">
      <c r="A288" s="79">
        <v>348</v>
      </c>
      <c r="B288">
        <v>27</v>
      </c>
      <c r="C288">
        <v>667</v>
      </c>
      <c r="D288" t="s">
        <v>452</v>
      </c>
      <c r="E288">
        <v>379</v>
      </c>
      <c r="F288">
        <v>684</v>
      </c>
      <c r="G288" t="s">
        <v>452</v>
      </c>
      <c r="H288">
        <v>7</v>
      </c>
      <c r="J288" s="30" t="str">
        <f>IF(A288&lt;&gt;"",IF(F288&lt;&gt;"",IF(OR(ISNA(A288),ISNA(F288)),"","["&amp;A288&amp;"]="&amp;F288&amp;","),""),"")</f>
        <v>[348]=684,</v>
      </c>
      <c r="K288" s="3">
        <f>A288</f>
        <v>348</v>
      </c>
      <c r="L288" s="3">
        <f>F288</f>
        <v>684</v>
      </c>
      <c r="M288" s="8" t="str">
        <f>VLOOKUP(A288,'ESO wayshrine names'!$A$3:$B$9992,2,)</f>
        <v>Pariah's Pinnacle</v>
      </c>
      <c r="N288" s="3" t="str">
        <f>VLOOKUP(F288,'ESO zone constants'!$A$3:$D$9999,4,FALSE)</f>
        <v>Wrothgar</v>
      </c>
    </row>
    <row r="289" spans="1:14" x14ac:dyDescent="0.25">
      <c r="A289" s="79">
        <v>349</v>
      </c>
      <c r="B289">
        <v>32</v>
      </c>
      <c r="C289">
        <v>1349</v>
      </c>
      <c r="D289" t="s">
        <v>2335</v>
      </c>
      <c r="E289">
        <v>616</v>
      </c>
      <c r="F289">
        <v>1011</v>
      </c>
      <c r="G289" t="s">
        <v>2335</v>
      </c>
      <c r="H289">
        <v>1</v>
      </c>
      <c r="J289" s="30" t="str">
        <f>IF(A289&lt;&gt;"",IF(F289&lt;&gt;"",IF(OR(ISNA(A289),ISNA(F289)),"","["&amp;A289&amp;"]="&amp;F289&amp;","),""),"")</f>
        <v>[349]=1011,</v>
      </c>
      <c r="K289" s="3">
        <f>A289</f>
        <v>349</v>
      </c>
      <c r="L289" s="3">
        <f>F289</f>
        <v>1011</v>
      </c>
      <c r="M289" s="8" t="str">
        <f>VLOOKUP(A289,'ESO wayshrine names'!$A$3:$B$9992,2,)</f>
        <v>King's Haven Pass Wayshrine</v>
      </c>
      <c r="N289" s="3" t="str">
        <f>VLOOKUP(F289,'ESO zone constants'!$A$3:$D$9999,4,FALSE)</f>
        <v>Summerset</v>
      </c>
    </row>
    <row r="290" spans="1:14" x14ac:dyDescent="0.25">
      <c r="A290" s="79">
        <v>350</v>
      </c>
      <c r="B290">
        <v>32</v>
      </c>
      <c r="C290">
        <v>1349</v>
      </c>
      <c r="D290" t="s">
        <v>2335</v>
      </c>
      <c r="E290">
        <v>616</v>
      </c>
      <c r="F290">
        <v>1011</v>
      </c>
      <c r="G290" t="s">
        <v>2335</v>
      </c>
      <c r="H290">
        <v>1</v>
      </c>
      <c r="J290" s="30" t="str">
        <f>IF(A290&lt;&gt;"",IF(F290&lt;&gt;"",IF(OR(ISNA(A290),ISNA(F290)),"","["&amp;A290&amp;"]="&amp;F290&amp;","),""),"")</f>
        <v>[350]=1011,</v>
      </c>
      <c r="K290" s="3">
        <f>A290</f>
        <v>350</v>
      </c>
      <c r="L290" s="3">
        <f>F290</f>
        <v>1011</v>
      </c>
      <c r="M290" s="8" t="str">
        <f>VLOOKUP(A290,'ESO wayshrine names'!$A$3:$B$9992,2,)</f>
        <v>Shimmerene Wayshrine</v>
      </c>
      <c r="N290" s="3" t="str">
        <f>VLOOKUP(F290,'ESO zone constants'!$A$3:$D$9999,4,FALSE)</f>
        <v>Summerset</v>
      </c>
    </row>
    <row r="291" spans="1:14" x14ac:dyDescent="0.25">
      <c r="A291" s="79">
        <v>351</v>
      </c>
      <c r="B291">
        <v>32</v>
      </c>
      <c r="C291">
        <v>1349</v>
      </c>
      <c r="D291" t="s">
        <v>2335</v>
      </c>
      <c r="E291">
        <v>616</v>
      </c>
      <c r="F291">
        <v>1011</v>
      </c>
      <c r="G291" t="s">
        <v>2335</v>
      </c>
      <c r="H291">
        <v>1</v>
      </c>
      <c r="J291" s="30" t="str">
        <f>IF(A291&lt;&gt;"",IF(F291&lt;&gt;"",IF(OR(ISNA(A291),ISNA(F291)),"","["&amp;A291&amp;"]="&amp;F291&amp;","),""),"")</f>
        <v>[351]=1011,</v>
      </c>
      <c r="K291" s="3">
        <f>A291</f>
        <v>351</v>
      </c>
      <c r="L291" s="3">
        <f>F291</f>
        <v>1011</v>
      </c>
      <c r="M291" s="8" t="str">
        <f>VLOOKUP(A291,'ESO wayshrine names'!$A$3:$B$9992,2,)</f>
        <v>Sil-Var-Woad Wayshrine</v>
      </c>
      <c r="N291" s="3" t="str">
        <f>VLOOKUP(F291,'ESO zone constants'!$A$3:$D$9999,4,FALSE)</f>
        <v>Summerset</v>
      </c>
    </row>
    <row r="292" spans="1:14" x14ac:dyDescent="0.25">
      <c r="A292" s="79">
        <v>352</v>
      </c>
      <c r="B292">
        <v>32</v>
      </c>
      <c r="C292">
        <v>1349</v>
      </c>
      <c r="D292" t="s">
        <v>2335</v>
      </c>
      <c r="E292">
        <v>616</v>
      </c>
      <c r="F292">
        <v>1011</v>
      </c>
      <c r="G292" t="s">
        <v>2335</v>
      </c>
      <c r="H292">
        <v>1</v>
      </c>
      <c r="J292" s="30" t="str">
        <f>IF(A292&lt;&gt;"",IF(F292&lt;&gt;"",IF(OR(ISNA(A292),ISNA(F292)),"","["&amp;A292&amp;"]="&amp;F292&amp;","),""),"")</f>
        <v>[352]=1011,</v>
      </c>
      <c r="K292" s="3">
        <f>A292</f>
        <v>352</v>
      </c>
      <c r="L292" s="3">
        <f>F292</f>
        <v>1011</v>
      </c>
      <c r="M292" s="8" t="str">
        <f>VLOOKUP(A292,'ESO wayshrine names'!$A$3:$B$9992,2,)</f>
        <v>Russafeld Heights Wayshrine</v>
      </c>
      <c r="N292" s="3" t="str">
        <f>VLOOKUP(F292,'ESO zone constants'!$A$3:$D$9999,4,FALSE)</f>
        <v>Summerset</v>
      </c>
    </row>
    <row r="293" spans="1:14" x14ac:dyDescent="0.25">
      <c r="A293" s="79">
        <v>353</v>
      </c>
      <c r="B293">
        <v>32</v>
      </c>
      <c r="C293">
        <v>1349</v>
      </c>
      <c r="D293" t="s">
        <v>2335</v>
      </c>
      <c r="E293">
        <v>616</v>
      </c>
      <c r="F293">
        <v>1011</v>
      </c>
      <c r="G293" t="s">
        <v>2335</v>
      </c>
      <c r="H293">
        <v>1</v>
      </c>
      <c r="J293" s="30" t="str">
        <f>IF(A293&lt;&gt;"",IF(F293&lt;&gt;"",IF(OR(ISNA(A293),ISNA(F293)),"","["&amp;A293&amp;"]="&amp;F293&amp;","),""),"")</f>
        <v>[353]=1011,</v>
      </c>
      <c r="K293" s="3">
        <f>A293</f>
        <v>353</v>
      </c>
      <c r="L293" s="3">
        <f>F293</f>
        <v>1011</v>
      </c>
      <c r="M293" s="8" t="str">
        <f>VLOOKUP(A293,'ESO wayshrine names'!$A$3:$B$9992,2,)</f>
        <v>Cey-Tarn Keep Wayshrine</v>
      </c>
      <c r="N293" s="3" t="str">
        <f>VLOOKUP(F293,'ESO zone constants'!$A$3:$D$9999,4,FALSE)</f>
        <v>Summerset</v>
      </c>
    </row>
    <row r="294" spans="1:14" x14ac:dyDescent="0.25">
      <c r="A294" s="79">
        <v>354</v>
      </c>
      <c r="B294">
        <v>32</v>
      </c>
      <c r="C294">
        <v>1349</v>
      </c>
      <c r="D294" t="s">
        <v>2335</v>
      </c>
      <c r="E294">
        <v>616</v>
      </c>
      <c r="F294">
        <v>1011</v>
      </c>
      <c r="G294" t="s">
        <v>2335</v>
      </c>
      <c r="H294">
        <v>1</v>
      </c>
      <c r="J294" s="30" t="str">
        <f>IF(A294&lt;&gt;"",IF(F294&lt;&gt;"",IF(OR(ISNA(A294),ISNA(F294)),"","["&amp;A294&amp;"]="&amp;F294&amp;","),""),"")</f>
        <v>[354]=1011,</v>
      </c>
      <c r="K294" s="3">
        <f>A294</f>
        <v>354</v>
      </c>
      <c r="L294" s="3">
        <f>F294</f>
        <v>1011</v>
      </c>
      <c r="M294" s="8" t="str">
        <f>VLOOKUP(A294,'ESO wayshrine names'!$A$3:$B$9992,2,)</f>
        <v>Ebon Stadmont Wayshrine</v>
      </c>
      <c r="N294" s="3" t="str">
        <f>VLOOKUP(F294,'ESO zone constants'!$A$3:$D$9999,4,FALSE)</f>
        <v>Summerset</v>
      </c>
    </row>
    <row r="295" spans="1:14" x14ac:dyDescent="0.25">
      <c r="A295" s="79">
        <v>355</v>
      </c>
      <c r="B295">
        <v>32</v>
      </c>
      <c r="C295">
        <v>1349</v>
      </c>
      <c r="D295" t="s">
        <v>2335</v>
      </c>
      <c r="E295">
        <v>616</v>
      </c>
      <c r="F295">
        <v>1011</v>
      </c>
      <c r="G295" t="s">
        <v>2335</v>
      </c>
      <c r="H295">
        <v>1</v>
      </c>
      <c r="J295" s="30" t="str">
        <f>IF(A295&lt;&gt;"",IF(F295&lt;&gt;"",IF(OR(ISNA(A295),ISNA(F295)),"","["&amp;A295&amp;"]="&amp;F295&amp;","),""),"")</f>
        <v>[355]=1011,</v>
      </c>
      <c r="K295" s="3">
        <f>A295</f>
        <v>355</v>
      </c>
      <c r="L295" s="3">
        <f>F295</f>
        <v>1011</v>
      </c>
      <c r="M295" s="8" t="str">
        <f>VLOOKUP(A295,'ESO wayshrine names'!$A$3:$B$9992,2,)</f>
        <v>Alinor Wayshrine</v>
      </c>
      <c r="N295" s="3" t="str">
        <f>VLOOKUP(F295,'ESO zone constants'!$A$3:$D$9999,4,FALSE)</f>
        <v>Summerset</v>
      </c>
    </row>
    <row r="296" spans="1:14" x14ac:dyDescent="0.25">
      <c r="A296" s="79">
        <v>356</v>
      </c>
      <c r="B296">
        <v>32</v>
      </c>
      <c r="C296">
        <v>1349</v>
      </c>
      <c r="D296" t="s">
        <v>2335</v>
      </c>
      <c r="E296">
        <v>616</v>
      </c>
      <c r="F296">
        <v>1011</v>
      </c>
      <c r="G296" t="s">
        <v>2335</v>
      </c>
      <c r="H296">
        <v>1</v>
      </c>
      <c r="J296" s="30" t="str">
        <f>IF(A296&lt;&gt;"",IF(F296&lt;&gt;"",IF(OR(ISNA(A296),ISNA(F296)),"","["&amp;A296&amp;"]="&amp;F296&amp;","),""),"")</f>
        <v>[356]=1011,</v>
      </c>
      <c r="K296" s="3">
        <f>A296</f>
        <v>356</v>
      </c>
      <c r="L296" s="3">
        <f>F296</f>
        <v>1011</v>
      </c>
      <c r="M296" s="8" t="str">
        <f>VLOOKUP(A296,'ESO wayshrine names'!$A$3:$B$9992,2,)</f>
        <v>Lillandril Wayshrine</v>
      </c>
      <c r="N296" s="3" t="str">
        <f>VLOOKUP(F296,'ESO zone constants'!$A$3:$D$9999,4,FALSE)</f>
        <v>Summerset</v>
      </c>
    </row>
    <row r="297" spans="1:14" x14ac:dyDescent="0.25">
      <c r="A297" s="79">
        <v>357</v>
      </c>
      <c r="B297">
        <v>32</v>
      </c>
      <c r="C297">
        <v>1349</v>
      </c>
      <c r="D297" t="s">
        <v>2335</v>
      </c>
      <c r="E297">
        <v>616</v>
      </c>
      <c r="F297">
        <v>1011</v>
      </c>
      <c r="G297" t="s">
        <v>2335</v>
      </c>
      <c r="H297">
        <v>1</v>
      </c>
      <c r="J297" s="30" t="str">
        <f>IF(A297&lt;&gt;"",IF(F297&lt;&gt;"",IF(OR(ISNA(A297),ISNA(F297)),"","["&amp;A297&amp;"]="&amp;F297&amp;","),""),"")</f>
        <v>[357]=1011,</v>
      </c>
      <c r="K297" s="3">
        <f>A297</f>
        <v>357</v>
      </c>
      <c r="L297" s="3">
        <f>F297</f>
        <v>1011</v>
      </c>
      <c r="M297" s="8" t="str">
        <f>VLOOKUP(A297,'ESO wayshrine names'!$A$3:$B$9992,2,)</f>
        <v>Eastern Pass Wayshrine</v>
      </c>
      <c r="N297" s="3" t="str">
        <f>VLOOKUP(F297,'ESO zone constants'!$A$3:$D$9999,4,FALSE)</f>
        <v>Summerset</v>
      </c>
    </row>
    <row r="298" spans="1:14" x14ac:dyDescent="0.25">
      <c r="A298" s="79">
        <v>358</v>
      </c>
      <c r="B298">
        <v>32</v>
      </c>
      <c r="C298">
        <v>1349</v>
      </c>
      <c r="D298" t="s">
        <v>2335</v>
      </c>
      <c r="E298">
        <v>616</v>
      </c>
      <c r="F298">
        <v>1011</v>
      </c>
      <c r="G298" t="s">
        <v>2335</v>
      </c>
      <c r="H298">
        <v>1</v>
      </c>
      <c r="J298" s="30" t="str">
        <f>IF(A298&lt;&gt;"",IF(F298&lt;&gt;"",IF(OR(ISNA(A298),ISNA(F298)),"","["&amp;A298&amp;"]="&amp;F298&amp;","),""),"")</f>
        <v>[358]=1011,</v>
      </c>
      <c r="K298" s="3">
        <f>A298</f>
        <v>358</v>
      </c>
      <c r="L298" s="3">
        <f>F298</f>
        <v>1011</v>
      </c>
      <c r="M298" s="8" t="str">
        <f>VLOOKUP(A298,'ESO wayshrine names'!$A$3:$B$9992,2,)</f>
        <v>The Crystal Tower Wayshrine</v>
      </c>
      <c r="N298" s="3" t="str">
        <f>VLOOKUP(F298,'ESO zone constants'!$A$3:$D$9999,4,FALSE)</f>
        <v>Summerset</v>
      </c>
    </row>
    <row r="299" spans="1:14" x14ac:dyDescent="0.25">
      <c r="A299" s="79">
        <v>359</v>
      </c>
      <c r="B299">
        <v>32</v>
      </c>
      <c r="C299">
        <v>1349</v>
      </c>
      <c r="D299" t="s">
        <v>2335</v>
      </c>
      <c r="E299">
        <v>616</v>
      </c>
      <c r="F299">
        <v>1011</v>
      </c>
      <c r="G299" t="s">
        <v>2335</v>
      </c>
      <c r="H299">
        <v>1</v>
      </c>
      <c r="J299" s="30" t="str">
        <f>IF(A299&lt;&gt;"",IF(F299&lt;&gt;"",IF(OR(ISNA(A299),ISNA(F299)),"","["&amp;A299&amp;"]="&amp;F299&amp;","),""),"")</f>
        <v>[359]=1011,</v>
      </c>
      <c r="K299" s="3">
        <f>A299</f>
        <v>359</v>
      </c>
      <c r="L299" s="3">
        <f>F299</f>
        <v>1011</v>
      </c>
      <c r="M299" s="8" t="str">
        <f>VLOOKUP(A299,'ESO wayshrine names'!$A$3:$B$9992,2,)</f>
        <v>Eldbur Ruins Wayshrine</v>
      </c>
      <c r="N299" s="3" t="str">
        <f>VLOOKUP(F299,'ESO zone constants'!$A$3:$D$9999,4,FALSE)</f>
        <v>Summerset</v>
      </c>
    </row>
    <row r="300" spans="1:14" x14ac:dyDescent="0.25">
      <c r="A300" s="79">
        <v>360</v>
      </c>
      <c r="B300">
        <v>33</v>
      </c>
      <c r="C300">
        <v>1429</v>
      </c>
      <c r="D300" t="s">
        <v>681</v>
      </c>
      <c r="E300">
        <v>632</v>
      </c>
      <c r="F300">
        <v>1027</v>
      </c>
      <c r="G300" t="s">
        <v>681</v>
      </c>
      <c r="H300">
        <v>1</v>
      </c>
      <c r="J300" s="30" t="str">
        <f>IF(A300&lt;&gt;"",IF(F300&lt;&gt;"",IF(OR(ISNA(A300),ISNA(F300)),"","["&amp;A300&amp;"]="&amp;F300&amp;","),""),"")</f>
        <v>[360]=1027,</v>
      </c>
      <c r="K300" s="3">
        <f>A300</f>
        <v>360</v>
      </c>
      <c r="L300" s="3">
        <f>F300</f>
        <v>1027</v>
      </c>
      <c r="M300" s="8" t="str">
        <f>VLOOKUP(A300,'ESO wayshrine names'!$A$3:$B$9992,2,)</f>
        <v>Artaeum Wayshrine</v>
      </c>
      <c r="N300" s="3" t="str">
        <f>VLOOKUP(F300,'ESO zone constants'!$A$3:$D$9999,4,FALSE)</f>
        <v>Artaeum</v>
      </c>
    </row>
    <row r="301" spans="1:14" x14ac:dyDescent="0.25">
      <c r="A301" s="79">
        <v>361</v>
      </c>
      <c r="B301">
        <v>28</v>
      </c>
      <c r="C301">
        <v>994</v>
      </c>
      <c r="D301" t="s">
        <v>2333</v>
      </c>
      <c r="E301">
        <v>442</v>
      </c>
      <c r="F301">
        <v>816</v>
      </c>
      <c r="G301" t="s">
        <v>2333</v>
      </c>
      <c r="H301">
        <v>7</v>
      </c>
      <c r="J301" s="30" t="str">
        <f>IF(A301&lt;&gt;"",IF(F301&lt;&gt;"",IF(OR(ISNA(A301),ISNA(F301)),"","["&amp;A301&amp;"]="&amp;F301&amp;","),""),"")</f>
        <v>[361]=816,</v>
      </c>
      <c r="K301" s="3">
        <f>A301</f>
        <v>361</v>
      </c>
      <c r="L301" s="3">
        <f>F301</f>
        <v>816</v>
      </c>
      <c r="M301" s="8" t="str">
        <f>VLOOKUP(A301,'ESO wayshrine names'!$A$3:$B$9992,2,)</f>
        <v>Princely Dawnlight Palace</v>
      </c>
      <c r="N301" s="3" t="str">
        <f>VLOOKUP(F301,'ESO zone constants'!$A$3:$D$9999,4,FALSE)</f>
        <v>Hew's Bane</v>
      </c>
    </row>
    <row r="302" spans="1:14" x14ac:dyDescent="0.25">
      <c r="A302" s="79">
        <v>362</v>
      </c>
      <c r="B302">
        <v>29</v>
      </c>
      <c r="C302">
        <v>1006</v>
      </c>
      <c r="D302" t="s">
        <v>2332</v>
      </c>
      <c r="E302">
        <v>448</v>
      </c>
      <c r="F302">
        <v>823</v>
      </c>
      <c r="G302" t="s">
        <v>3035</v>
      </c>
      <c r="H302">
        <v>7</v>
      </c>
      <c r="J302" s="30" t="str">
        <f>IF(A302&lt;&gt;"",IF(F302&lt;&gt;"",IF(OR(ISNA(A302),ISNA(F302)),"","["&amp;A302&amp;"]="&amp;F302&amp;","),""),"")</f>
        <v>[362]=823,</v>
      </c>
      <c r="K302" s="3">
        <f>A302</f>
        <v>362</v>
      </c>
      <c r="L302" s="3">
        <f>F302</f>
        <v>823</v>
      </c>
      <c r="M302" s="8" t="str">
        <f>VLOOKUP(A302,'ESO wayshrine names'!$A$3:$B$9992,2,)</f>
        <v>The Erstwhile Sanctuary</v>
      </c>
      <c r="N302" s="3" t="str">
        <f>VLOOKUP(F302,'ESO zone constants'!$A$3:$D$9999,4,FALSE)</f>
        <v>Gold Coast</v>
      </c>
    </row>
    <row r="303" spans="1:14" x14ac:dyDescent="0.25">
      <c r="A303" s="79">
        <v>364</v>
      </c>
      <c r="B303">
        <v>32</v>
      </c>
      <c r="C303">
        <v>1349</v>
      </c>
      <c r="D303" t="s">
        <v>2335</v>
      </c>
      <c r="E303">
        <v>616</v>
      </c>
      <c r="F303">
        <v>1011</v>
      </c>
      <c r="G303" t="s">
        <v>2335</v>
      </c>
      <c r="H303">
        <v>3</v>
      </c>
      <c r="J303" s="30" t="str">
        <f>IF(A303&lt;&gt;"",IF(F303&lt;&gt;"",IF(OR(ISNA(A303),ISNA(F303)),"","["&amp;A303&amp;"]="&amp;F303&amp;","),""),"")</f>
        <v>[364]=1011,</v>
      </c>
      <c r="K303" s="3">
        <f>A303</f>
        <v>364</v>
      </c>
      <c r="L303" s="3">
        <f>F303</f>
        <v>1011</v>
      </c>
      <c r="M303" s="8" t="str">
        <f>VLOOKUP(A303,'ESO wayshrine names'!$A$3:$B$9992,2,)</f>
        <v>Trial: Cloudrest</v>
      </c>
      <c r="N303" s="3" t="str">
        <f>VLOOKUP(F303,'ESO zone constants'!$A$3:$D$9999,4,FALSE)</f>
        <v>Summerset</v>
      </c>
    </row>
    <row r="304" spans="1:14" x14ac:dyDescent="0.25">
      <c r="A304" s="79">
        <v>365</v>
      </c>
      <c r="B304">
        <v>32</v>
      </c>
      <c r="C304">
        <v>1349</v>
      </c>
      <c r="D304" t="s">
        <v>2335</v>
      </c>
      <c r="E304">
        <v>616</v>
      </c>
      <c r="F304">
        <v>1011</v>
      </c>
      <c r="G304" t="s">
        <v>2335</v>
      </c>
      <c r="H304">
        <v>1</v>
      </c>
      <c r="J304" s="30" t="str">
        <f>IF(A304&lt;&gt;"",IF(F304&lt;&gt;"",IF(OR(ISNA(A304),ISNA(F304)),"","["&amp;A304&amp;"]="&amp;F304&amp;","),""),"")</f>
        <v>[365]=1011,</v>
      </c>
      <c r="K304" s="3">
        <f>A304</f>
        <v>365</v>
      </c>
      <c r="L304" s="3">
        <f>F304</f>
        <v>1011</v>
      </c>
      <c r="M304" s="8" t="str">
        <f>VLOOKUP(A304,'ESO wayshrine names'!$A$3:$B$9992,2,)</f>
        <v>Sunhold Wayshrine</v>
      </c>
      <c r="N304" s="3" t="str">
        <f>VLOOKUP(F304,'ESO zone constants'!$A$3:$D$9999,4,FALSE)</f>
        <v>Summerset</v>
      </c>
    </row>
    <row r="305" spans="1:14" x14ac:dyDescent="0.25">
      <c r="A305" s="79">
        <v>366</v>
      </c>
      <c r="B305">
        <v>32</v>
      </c>
      <c r="C305">
        <v>1349</v>
      </c>
      <c r="D305" t="s">
        <v>2335</v>
      </c>
      <c r="E305">
        <v>616</v>
      </c>
      <c r="F305">
        <v>1011</v>
      </c>
      <c r="G305" t="s">
        <v>2335</v>
      </c>
      <c r="H305">
        <v>7</v>
      </c>
      <c r="J305" s="30" t="str">
        <f>IF(A305&lt;&gt;"",IF(F305&lt;&gt;"",IF(OR(ISNA(A305),ISNA(F305)),"","["&amp;A305&amp;"]="&amp;F305&amp;","),""),"")</f>
        <v>[366]=1011,</v>
      </c>
      <c r="K305" s="3">
        <f>A305</f>
        <v>366</v>
      </c>
      <c r="L305" s="3">
        <f>F305</f>
        <v>1011</v>
      </c>
      <c r="M305" s="8" t="str">
        <f>VLOOKUP(A305,'ESO wayshrine names'!$A$3:$B$9992,2,)</f>
        <v>Golden Gryphon Garret</v>
      </c>
      <c r="N305" s="3" t="str">
        <f>VLOOKUP(F305,'ESO zone constants'!$A$3:$D$9999,4,FALSE)</f>
        <v>Summerset</v>
      </c>
    </row>
    <row r="306" spans="1:14" x14ac:dyDescent="0.25">
      <c r="A306" s="79">
        <v>367</v>
      </c>
      <c r="B306">
        <v>32</v>
      </c>
      <c r="C306">
        <v>1349</v>
      </c>
      <c r="D306" t="s">
        <v>2335</v>
      </c>
      <c r="E306">
        <v>616</v>
      </c>
      <c r="F306">
        <v>1011</v>
      </c>
      <c r="G306" t="s">
        <v>2335</v>
      </c>
      <c r="H306">
        <v>7</v>
      </c>
      <c r="J306" s="30" t="str">
        <f>IF(A306&lt;&gt;"",IF(F306&lt;&gt;"",IF(OR(ISNA(A306),ISNA(F306)),"","["&amp;A306&amp;"]="&amp;F306&amp;","),""),"")</f>
        <v>[367]=1011,</v>
      </c>
      <c r="K306" s="3">
        <f>A306</f>
        <v>367</v>
      </c>
      <c r="L306" s="3">
        <f>F306</f>
        <v>1011</v>
      </c>
      <c r="M306" s="8" t="str">
        <f>VLOOKUP(A306,'ESO wayshrine names'!$A$3:$B$9992,2,)</f>
        <v>Alinor Crest Townhouse</v>
      </c>
      <c r="N306" s="3" t="str">
        <f>VLOOKUP(F306,'ESO zone constants'!$A$3:$D$9999,4,FALSE)</f>
        <v>Summerset</v>
      </c>
    </row>
    <row r="307" spans="1:14" x14ac:dyDescent="0.25">
      <c r="A307" s="79">
        <v>368</v>
      </c>
      <c r="B307">
        <v>32</v>
      </c>
      <c r="C307">
        <v>1349</v>
      </c>
      <c r="D307" t="s">
        <v>2335</v>
      </c>
      <c r="E307">
        <v>616</v>
      </c>
      <c r="F307">
        <v>1011</v>
      </c>
      <c r="G307" t="s">
        <v>2335</v>
      </c>
      <c r="H307">
        <v>7</v>
      </c>
      <c r="J307" s="30" t="str">
        <f>IF(A307&lt;&gt;"",IF(F307&lt;&gt;"",IF(OR(ISNA(A307),ISNA(F307)),"","["&amp;A307&amp;"]="&amp;F307&amp;","),""),"")</f>
        <v>[368]=1011,</v>
      </c>
      <c r="K307" s="3">
        <f>A307</f>
        <v>368</v>
      </c>
      <c r="L307" s="3">
        <f>F307</f>
        <v>1011</v>
      </c>
      <c r="M307" s="8" t="str">
        <f>VLOOKUP(A307,'ESO wayshrine names'!$A$3:$B$9992,2,)</f>
        <v>Colossal Aldmeri Grotto</v>
      </c>
      <c r="N307" s="3" t="str">
        <f>VLOOKUP(F307,'ESO zone constants'!$A$3:$D$9999,4,FALSE)</f>
        <v>Summerset</v>
      </c>
    </row>
    <row r="308" spans="1:14" x14ac:dyDescent="0.25">
      <c r="A308" s="79">
        <v>369</v>
      </c>
      <c r="B308">
        <v>32</v>
      </c>
      <c r="C308">
        <v>1349</v>
      </c>
      <c r="D308" t="s">
        <v>2335</v>
      </c>
      <c r="E308">
        <v>616</v>
      </c>
      <c r="F308">
        <v>1011</v>
      </c>
      <c r="G308" t="s">
        <v>2335</v>
      </c>
      <c r="H308">
        <v>1</v>
      </c>
      <c r="J308" s="30" t="str">
        <f>IF(A308&lt;&gt;"",IF(F308&lt;&gt;"",IF(OR(ISNA(A308),ISNA(F308)),"","["&amp;A308&amp;"]="&amp;F308&amp;","),""),"")</f>
        <v>[369]=1011,</v>
      </c>
      <c r="K308" s="3">
        <f>A308</f>
        <v>369</v>
      </c>
      <c r="L308" s="3">
        <f>F308</f>
        <v>1011</v>
      </c>
      <c r="M308" s="8" t="str">
        <f>VLOOKUP(A308,'ESO wayshrine names'!$A$3:$B$9992,2,)</f>
        <v>Veyond Wyte Wayshrine</v>
      </c>
      <c r="N308" s="3" t="str">
        <f>VLOOKUP(F308,'ESO zone constants'!$A$3:$D$9999,4,FALSE)</f>
        <v>Summerset</v>
      </c>
    </row>
    <row r="309" spans="1:14" x14ac:dyDescent="0.25">
      <c r="A309" s="79">
        <v>370</v>
      </c>
      <c r="B309">
        <v>16</v>
      </c>
      <c r="C309">
        <v>300</v>
      </c>
      <c r="D309" t="s">
        <v>2310</v>
      </c>
      <c r="E309">
        <v>18</v>
      </c>
      <c r="F309">
        <v>108</v>
      </c>
      <c r="G309" t="s">
        <v>2310</v>
      </c>
      <c r="H309">
        <v>6</v>
      </c>
      <c r="J309" s="30" t="str">
        <f>IF(A309&lt;&gt;"",IF(F309&lt;&gt;"",IF(OR(ISNA(A309),ISNA(F309)),"","["&amp;A309&amp;"]="&amp;F309&amp;","),""),"")</f>
        <v>[370]=108,</v>
      </c>
      <c r="K309" s="3">
        <f>A309</f>
        <v>370</v>
      </c>
      <c r="L309" s="3">
        <f>F309</f>
        <v>108</v>
      </c>
      <c r="M309" s="8" t="str">
        <f>VLOOKUP(A309,'ESO wayshrine names'!$A$3:$B$9992,2,)</f>
        <v>Dungeon: March of Sacrifices</v>
      </c>
      <c r="N309" s="3" t="str">
        <f>VLOOKUP(F309,'ESO zone constants'!$A$3:$D$9999,4,FALSE)</f>
        <v>Greenshade</v>
      </c>
    </row>
    <row r="310" spans="1:14" x14ac:dyDescent="0.25">
      <c r="A310" s="79">
        <v>371</v>
      </c>
      <c r="B310">
        <v>17</v>
      </c>
      <c r="C310">
        <v>256</v>
      </c>
      <c r="D310" t="s">
        <v>2311</v>
      </c>
      <c r="E310">
        <v>179</v>
      </c>
      <c r="F310">
        <v>382</v>
      </c>
      <c r="G310" t="s">
        <v>2311</v>
      </c>
      <c r="H310">
        <v>6</v>
      </c>
      <c r="J310" s="30" t="str">
        <f>IF(A310&lt;&gt;"",IF(F310&lt;&gt;"",IF(OR(ISNA(A310),ISNA(F310)),"","["&amp;A310&amp;"]="&amp;F310&amp;","),""),"")</f>
        <v>[371]=382,</v>
      </c>
      <c r="K310" s="3">
        <f>A310</f>
        <v>371</v>
      </c>
      <c r="L310" s="3">
        <f>F310</f>
        <v>382</v>
      </c>
      <c r="M310" s="8" t="str">
        <f>VLOOKUP(A310,'ESO wayshrine names'!$A$3:$B$9992,2,)</f>
        <v>Dungeon: Moon Hunter Keep</v>
      </c>
      <c r="N310" s="3" t="str">
        <f>VLOOKUP(F310,'ESO zone constants'!$A$3:$D$9999,4,FALSE)</f>
        <v>Reaper's March</v>
      </c>
    </row>
    <row r="311" spans="1:14" x14ac:dyDescent="0.25">
      <c r="A311" s="79">
        <v>372</v>
      </c>
      <c r="B311">
        <v>12</v>
      </c>
      <c r="C311">
        <v>125</v>
      </c>
      <c r="D311" t="s">
        <v>2328</v>
      </c>
      <c r="E311">
        <v>16</v>
      </c>
      <c r="F311">
        <v>103</v>
      </c>
      <c r="G311" t="s">
        <v>2328</v>
      </c>
      <c r="H311">
        <v>7</v>
      </c>
      <c r="J311" s="30" t="str">
        <f>IF(A311&lt;&gt;"",IF(F311&lt;&gt;"",IF(OR(ISNA(A311),ISNA(F311)),"","["&amp;A311&amp;"]="&amp;F311&amp;","),""),"")</f>
        <v>[372]=103,</v>
      </c>
      <c r="K311" s="3">
        <f>A311</f>
        <v>372</v>
      </c>
      <c r="L311" s="3">
        <f>F311</f>
        <v>103</v>
      </c>
      <c r="M311" s="8" t="str">
        <f>VLOOKUP(A311,'ESO wayshrine names'!$A$3:$B$9992,2,)</f>
        <v>Hunter's Glade</v>
      </c>
      <c r="N311" s="3" t="str">
        <f>VLOOKUP(F311,'ESO zone constants'!$A$3:$D$9999,4,FALSE)</f>
        <v>The Rift</v>
      </c>
    </row>
    <row r="312" spans="1:14" x14ac:dyDescent="0.25">
      <c r="A312" s="79">
        <v>373</v>
      </c>
      <c r="B312">
        <v>33</v>
      </c>
      <c r="C312">
        <v>1429</v>
      </c>
      <c r="D312" t="s">
        <v>681</v>
      </c>
      <c r="E312">
        <v>632</v>
      </c>
      <c r="F312">
        <v>1027</v>
      </c>
      <c r="G312" t="s">
        <v>681</v>
      </c>
      <c r="H312">
        <v>7</v>
      </c>
      <c r="J312" s="30" t="str">
        <f>IF(A312&lt;&gt;"",IF(F312&lt;&gt;"",IF(OR(ISNA(A312),ISNA(F312)),"","["&amp;A312&amp;"]="&amp;F312&amp;","),""),"")</f>
        <v>[373]=1027,</v>
      </c>
      <c r="K312" s="3">
        <f>A312</f>
        <v>373</v>
      </c>
      <c r="L312" s="3">
        <f>F312</f>
        <v>1027</v>
      </c>
      <c r="M312" s="8" t="str">
        <f>VLOOKUP(A312,'ESO wayshrine names'!$A$3:$B$9992,2,)</f>
        <v>Grand Psijic Villa</v>
      </c>
      <c r="N312" s="3" t="str">
        <f>VLOOKUP(F312,'ESO zone constants'!$A$3:$D$9999,4,FALSE)</f>
        <v>Artaeum</v>
      </c>
    </row>
    <row r="313" spans="1:14" x14ac:dyDescent="0.25">
      <c r="A313" s="79">
        <v>374</v>
      </c>
      <c r="B313">
        <v>34</v>
      </c>
      <c r="C313">
        <v>1484</v>
      </c>
      <c r="D313" t="s">
        <v>2338</v>
      </c>
      <c r="E313">
        <v>407</v>
      </c>
      <c r="F313">
        <v>726</v>
      </c>
      <c r="G313" t="s">
        <v>2338</v>
      </c>
      <c r="H313">
        <v>1</v>
      </c>
      <c r="J313" s="30" t="str">
        <f>IF(A313&lt;&gt;"",IF(F313&lt;&gt;"",IF(OR(ISNA(A313),ISNA(F313)),"","["&amp;A313&amp;"]="&amp;F313&amp;","),""),"")</f>
        <v>[374]=726,</v>
      </c>
      <c r="K313" s="3">
        <f>A313</f>
        <v>374</v>
      </c>
      <c r="L313" s="3">
        <f>F313</f>
        <v>726</v>
      </c>
      <c r="M313" s="8" t="str">
        <f>VLOOKUP(A313,'ESO wayshrine names'!$A$3:$B$9992,2,)</f>
        <v>Lilmoth Wayshrine</v>
      </c>
      <c r="N313" s="3" t="str">
        <f>VLOOKUP(F313,'ESO zone constants'!$A$3:$D$9999,4,FALSE)</f>
        <v>Murkmire</v>
      </c>
    </row>
    <row r="314" spans="1:14" x14ac:dyDescent="0.25">
      <c r="A314" s="79">
        <v>375</v>
      </c>
      <c r="B314">
        <v>34</v>
      </c>
      <c r="C314">
        <v>1484</v>
      </c>
      <c r="D314" t="s">
        <v>2338</v>
      </c>
      <c r="E314">
        <v>407</v>
      </c>
      <c r="F314">
        <v>726</v>
      </c>
      <c r="G314" t="s">
        <v>2338</v>
      </c>
      <c r="H314">
        <v>1</v>
      </c>
      <c r="J314" s="30" t="str">
        <f>IF(A314&lt;&gt;"",IF(F314&lt;&gt;"",IF(OR(ISNA(A314),ISNA(F314)),"","["&amp;A314&amp;"]="&amp;F314&amp;","),""),"")</f>
        <v>[375]=726,</v>
      </c>
      <c r="K314" s="3">
        <f>A314</f>
        <v>375</v>
      </c>
      <c r="L314" s="3">
        <f>F314</f>
        <v>726</v>
      </c>
      <c r="M314" s="8" t="str">
        <f>VLOOKUP(A314,'ESO wayshrine names'!$A$3:$B$9992,2,)</f>
        <v>Bright-Throat Wayshrine</v>
      </c>
      <c r="N314" s="3" t="str">
        <f>VLOOKUP(F314,'ESO zone constants'!$A$3:$D$9999,4,FALSE)</f>
        <v>Murkmire</v>
      </c>
    </row>
    <row r="315" spans="1:14" x14ac:dyDescent="0.25">
      <c r="A315" s="79">
        <v>376</v>
      </c>
      <c r="B315">
        <v>34</v>
      </c>
      <c r="C315">
        <v>1484</v>
      </c>
      <c r="D315" t="s">
        <v>2338</v>
      </c>
      <c r="E315">
        <v>407</v>
      </c>
      <c r="F315">
        <v>726</v>
      </c>
      <c r="G315" t="s">
        <v>2338</v>
      </c>
      <c r="H315">
        <v>1</v>
      </c>
      <c r="J315" s="30" t="str">
        <f>IF(A315&lt;&gt;"",IF(F315&lt;&gt;"",IF(OR(ISNA(A315),ISNA(F315)),"","["&amp;A315&amp;"]="&amp;F315&amp;","),""),"")</f>
        <v>[376]=726,</v>
      </c>
      <c r="K315" s="3">
        <f>A315</f>
        <v>376</v>
      </c>
      <c r="L315" s="3">
        <f>F315</f>
        <v>726</v>
      </c>
      <c r="M315" s="8" t="str">
        <f>VLOOKUP(A315,'ESO wayshrine names'!$A$3:$B$9992,2,)</f>
        <v>Dead-Water Wayshrine</v>
      </c>
      <c r="N315" s="3" t="str">
        <f>VLOOKUP(F315,'ESO zone constants'!$A$3:$D$9999,4,FALSE)</f>
        <v>Murkmire</v>
      </c>
    </row>
    <row r="316" spans="1:14" x14ac:dyDescent="0.25">
      <c r="A316" s="79">
        <v>377</v>
      </c>
      <c r="B316">
        <v>34</v>
      </c>
      <c r="C316">
        <v>1484</v>
      </c>
      <c r="D316" t="s">
        <v>2338</v>
      </c>
      <c r="E316">
        <v>407</v>
      </c>
      <c r="F316">
        <v>726</v>
      </c>
      <c r="G316" t="s">
        <v>2338</v>
      </c>
      <c r="H316">
        <v>1</v>
      </c>
      <c r="J316" s="30" t="str">
        <f>IF(A316&lt;&gt;"",IF(F316&lt;&gt;"",IF(OR(ISNA(A316),ISNA(F316)),"","["&amp;A316&amp;"]="&amp;F316&amp;","),""),"")</f>
        <v>[377]=726,</v>
      </c>
      <c r="K316" s="3">
        <f>A316</f>
        <v>377</v>
      </c>
      <c r="L316" s="3">
        <f>F316</f>
        <v>726</v>
      </c>
      <c r="M316" s="8" t="str">
        <f>VLOOKUP(A316,'ESO wayshrine names'!$A$3:$B$9992,2,)</f>
        <v>Root-Whisper Wayshrine</v>
      </c>
      <c r="N316" s="3" t="str">
        <f>VLOOKUP(F316,'ESO zone constants'!$A$3:$D$9999,4,FALSE)</f>
        <v>Murkmire</v>
      </c>
    </row>
    <row r="317" spans="1:14" x14ac:dyDescent="0.25">
      <c r="A317" s="79">
        <v>378</v>
      </c>
      <c r="B317">
        <v>34</v>
      </c>
      <c r="C317">
        <v>1484</v>
      </c>
      <c r="D317" t="s">
        <v>2338</v>
      </c>
      <c r="E317">
        <v>407</v>
      </c>
      <c r="F317">
        <v>726</v>
      </c>
      <c r="G317" t="s">
        <v>2338</v>
      </c>
      <c r="H317">
        <v>6</v>
      </c>
      <c r="J317" s="30" t="str">
        <f>IF(A317&lt;&gt;"",IF(F317&lt;&gt;"",IF(OR(ISNA(A317),ISNA(F317)),"","["&amp;A317&amp;"]="&amp;F317&amp;","),""),"")</f>
        <v>[378]=726,</v>
      </c>
      <c r="K317" s="3">
        <f>A317</f>
        <v>378</v>
      </c>
      <c r="L317" s="3">
        <f>F317</f>
        <v>726</v>
      </c>
      <c r="M317" s="8" t="str">
        <f>VLOOKUP(A317,'ESO wayshrine names'!$A$3:$B$9992,2,)</f>
        <v>Blackrose Prison</v>
      </c>
      <c r="N317" s="3" t="str">
        <f>VLOOKUP(F317,'ESO zone constants'!$A$3:$D$9999,4,FALSE)</f>
        <v>Murkmire</v>
      </c>
    </row>
    <row r="318" spans="1:14" x14ac:dyDescent="0.25">
      <c r="A318" s="79">
        <v>379</v>
      </c>
      <c r="B318">
        <v>34</v>
      </c>
      <c r="C318">
        <v>1484</v>
      </c>
      <c r="D318" t="s">
        <v>2338</v>
      </c>
      <c r="E318">
        <v>407</v>
      </c>
      <c r="F318">
        <v>726</v>
      </c>
      <c r="G318" t="s">
        <v>2338</v>
      </c>
      <c r="H318">
        <v>1</v>
      </c>
      <c r="J318" s="30" t="str">
        <f>IF(A318&lt;&gt;"",IF(F318&lt;&gt;"",IF(OR(ISNA(A318),ISNA(F318)),"","["&amp;A318&amp;"]="&amp;F318&amp;","),""),"")</f>
        <v>[379]=726,</v>
      </c>
      <c r="K318" s="3">
        <f>A318</f>
        <v>379</v>
      </c>
      <c r="L318" s="3">
        <f>F318</f>
        <v>726</v>
      </c>
      <c r="M318" s="8" t="str">
        <f>VLOOKUP(A318,'ESO wayshrine names'!$A$3:$B$9992,2,)</f>
        <v>Blackrose Prison Wayshrine</v>
      </c>
      <c r="N318" s="3" t="str">
        <f>VLOOKUP(F318,'ESO zone constants'!$A$3:$D$9999,4,FALSE)</f>
        <v>Murkmire</v>
      </c>
    </row>
    <row r="319" spans="1:14" x14ac:dyDescent="0.25">
      <c r="A319" s="79">
        <v>381</v>
      </c>
      <c r="B319">
        <v>36</v>
      </c>
      <c r="C319">
        <v>1555</v>
      </c>
      <c r="D319" t="s">
        <v>3149</v>
      </c>
      <c r="E319">
        <v>681</v>
      </c>
      <c r="F319">
        <v>1086</v>
      </c>
      <c r="G319" t="s">
        <v>3149</v>
      </c>
      <c r="H319">
        <v>1</v>
      </c>
      <c r="J319" s="30" t="str">
        <f>IF(A319&lt;&gt;"",IF(F319&lt;&gt;"",IF(OR(ISNA(A319),ISNA(F319)),"","["&amp;A319&amp;"]="&amp;F319&amp;","),""),"")</f>
        <v>[381]=1086,</v>
      </c>
      <c r="K319" s="3">
        <f>A319</f>
        <v>381</v>
      </c>
      <c r="L319" s="3">
        <f>F319</f>
        <v>1086</v>
      </c>
      <c r="M319" s="8" t="str">
        <f>VLOOKUP(A319,'ESO wayshrine names'!$A$3:$B$9992,2,)</f>
        <v>Riverhold Wayshrine</v>
      </c>
      <c r="N319" s="3" t="str">
        <f>VLOOKUP(F319,'ESO zone constants'!$A$3:$D$9999,4,FALSE)</f>
        <v>Northern Elsweyr</v>
      </c>
    </row>
    <row r="320" spans="1:14" x14ac:dyDescent="0.25">
      <c r="A320" s="79">
        <v>382</v>
      </c>
      <c r="B320">
        <v>36</v>
      </c>
      <c r="C320">
        <v>1555</v>
      </c>
      <c r="D320" t="s">
        <v>3149</v>
      </c>
      <c r="E320">
        <v>681</v>
      </c>
      <c r="F320">
        <v>1086</v>
      </c>
      <c r="G320" t="s">
        <v>3149</v>
      </c>
      <c r="H320">
        <v>1</v>
      </c>
      <c r="J320" s="30" t="str">
        <f>IF(A320&lt;&gt;"",IF(F320&lt;&gt;"",IF(OR(ISNA(A320),ISNA(F320)),"","["&amp;A320&amp;"]="&amp;F320&amp;","),""),"")</f>
        <v>[382]=1086,</v>
      </c>
      <c r="K320" s="3">
        <f>A320</f>
        <v>382</v>
      </c>
      <c r="L320" s="3">
        <f>F320</f>
        <v>1086</v>
      </c>
      <c r="M320" s="8" t="str">
        <f>VLOOKUP(A320,'ESO wayshrine names'!$A$3:$B$9992,2,)</f>
        <v>Rimmen Wayshrine</v>
      </c>
      <c r="N320" s="3" t="str">
        <f>VLOOKUP(F320,'ESO zone constants'!$A$3:$D$9999,4,FALSE)</f>
        <v>Northern Elsweyr</v>
      </c>
    </row>
    <row r="321" spans="1:14" x14ac:dyDescent="0.25">
      <c r="A321" s="79">
        <v>383</v>
      </c>
      <c r="B321">
        <v>36</v>
      </c>
      <c r="C321">
        <v>1555</v>
      </c>
      <c r="D321" t="s">
        <v>3149</v>
      </c>
      <c r="E321">
        <v>681</v>
      </c>
      <c r="F321">
        <v>1086</v>
      </c>
      <c r="G321" t="s">
        <v>3149</v>
      </c>
      <c r="H321">
        <v>1</v>
      </c>
      <c r="J321" s="30" t="str">
        <f>IF(A321&lt;&gt;"",IF(F321&lt;&gt;"",IF(OR(ISNA(A321),ISNA(F321)),"","["&amp;A321&amp;"]="&amp;F321&amp;","),""),"")</f>
        <v>[383]=1086,</v>
      </c>
      <c r="K321" s="3">
        <f>A321</f>
        <v>383</v>
      </c>
      <c r="L321" s="3">
        <f>F321</f>
        <v>1086</v>
      </c>
      <c r="M321" s="8" t="str">
        <f>VLOOKUP(A321,'ESO wayshrine names'!$A$3:$B$9992,2,)</f>
        <v>The Stitches Wayshrine</v>
      </c>
      <c r="N321" s="3" t="str">
        <f>VLOOKUP(F321,'ESO zone constants'!$A$3:$D$9999,4,FALSE)</f>
        <v>Northern Elsweyr</v>
      </c>
    </row>
    <row r="322" spans="1:14" x14ac:dyDescent="0.25">
      <c r="A322" s="79">
        <v>384</v>
      </c>
      <c r="B322">
        <v>36</v>
      </c>
      <c r="C322">
        <v>1555</v>
      </c>
      <c r="D322" t="s">
        <v>3149</v>
      </c>
      <c r="E322">
        <v>681</v>
      </c>
      <c r="F322">
        <v>1086</v>
      </c>
      <c r="G322" t="s">
        <v>3149</v>
      </c>
      <c r="H322">
        <v>1</v>
      </c>
      <c r="J322" s="30" t="str">
        <f>IF(A322&lt;&gt;"",IF(F322&lt;&gt;"",IF(OR(ISNA(A322),ISNA(F322)),"","["&amp;A322&amp;"]="&amp;F322&amp;","),""),"")</f>
        <v>[384]=1086,</v>
      </c>
      <c r="K322" s="3">
        <f>A322</f>
        <v>384</v>
      </c>
      <c r="L322" s="3">
        <f>F322</f>
        <v>1086</v>
      </c>
      <c r="M322" s="8" t="str">
        <f>VLOOKUP(A322,'ESO wayshrine names'!$A$3:$B$9992,2,)</f>
        <v>Tenmar Temple Wayshrine</v>
      </c>
      <c r="N322" s="3" t="str">
        <f>VLOOKUP(F322,'ESO zone constants'!$A$3:$D$9999,4,FALSE)</f>
        <v>Northern Elsweyr</v>
      </c>
    </row>
    <row r="323" spans="1:14" x14ac:dyDescent="0.25">
      <c r="A323" s="79">
        <v>386</v>
      </c>
      <c r="B323">
        <v>36</v>
      </c>
      <c r="C323">
        <v>1555</v>
      </c>
      <c r="D323" t="s">
        <v>3149</v>
      </c>
      <c r="E323">
        <v>681</v>
      </c>
      <c r="F323">
        <v>1086</v>
      </c>
      <c r="G323" t="s">
        <v>3149</v>
      </c>
      <c r="H323">
        <v>1</v>
      </c>
      <c r="J323" s="30" t="str">
        <f>IF(A323&lt;&gt;"",IF(F323&lt;&gt;"",IF(OR(ISNA(A323),ISNA(F323)),"","["&amp;A323&amp;"]="&amp;F323&amp;","),""),"")</f>
        <v>[386]=1086,</v>
      </c>
      <c r="K323" s="3">
        <f>A323</f>
        <v>386</v>
      </c>
      <c r="L323" s="3">
        <f>F323</f>
        <v>1086</v>
      </c>
      <c r="M323" s="8" t="str">
        <f>VLOOKUP(A323,'ESO wayshrine names'!$A$3:$B$9992,2,)</f>
        <v>Scar's End Wayshrine</v>
      </c>
      <c r="N323" s="3" t="str">
        <f>VLOOKUP(F323,'ESO zone constants'!$A$3:$D$9999,4,FALSE)</f>
        <v>Northern Elsweyr</v>
      </c>
    </row>
    <row r="324" spans="1:14" x14ac:dyDescent="0.25">
      <c r="A324" s="79">
        <v>387</v>
      </c>
      <c r="B324">
        <v>36</v>
      </c>
      <c r="C324">
        <v>1555</v>
      </c>
      <c r="D324" t="s">
        <v>3149</v>
      </c>
      <c r="E324">
        <v>681</v>
      </c>
      <c r="F324">
        <v>1086</v>
      </c>
      <c r="G324" t="s">
        <v>3149</v>
      </c>
      <c r="H324">
        <v>1</v>
      </c>
      <c r="J324" s="30" t="str">
        <f>IF(A324&lt;&gt;"",IF(F324&lt;&gt;"",IF(OR(ISNA(A324),ISNA(F324)),"","["&amp;A324&amp;"]="&amp;F324&amp;","),""),"")</f>
        <v>[387]=1086,</v>
      </c>
      <c r="K324" s="3">
        <f>A324</f>
        <v>387</v>
      </c>
      <c r="L324" s="3">
        <f>F324</f>
        <v>1086</v>
      </c>
      <c r="M324" s="8" t="str">
        <f>VLOOKUP(A324,'ESO wayshrine names'!$A$3:$B$9992,2,)</f>
        <v>Hakoshae Wayshrine</v>
      </c>
      <c r="N324" s="3" t="str">
        <f>VLOOKUP(F324,'ESO zone constants'!$A$3:$D$9999,4,FALSE)</f>
        <v>Northern Elsweyr</v>
      </c>
    </row>
    <row r="325" spans="1:14" x14ac:dyDescent="0.25">
      <c r="A325" s="79">
        <v>388</v>
      </c>
      <c r="B325">
        <v>34</v>
      </c>
      <c r="C325">
        <v>1484</v>
      </c>
      <c r="D325" t="s">
        <v>2338</v>
      </c>
      <c r="E325">
        <v>407</v>
      </c>
      <c r="F325">
        <v>726</v>
      </c>
      <c r="G325" t="s">
        <v>2338</v>
      </c>
      <c r="H325">
        <v>7</v>
      </c>
      <c r="J325" s="30" t="str">
        <f>IF(A325&lt;&gt;"",IF(F325&lt;&gt;"",IF(OR(ISNA(A325),ISNA(F325)),"","["&amp;A325&amp;"]="&amp;F325&amp;","),""),"")</f>
        <v>[388]=726,</v>
      </c>
      <c r="K325" s="3">
        <f>A325</f>
        <v>388</v>
      </c>
      <c r="L325" s="3">
        <f>F325</f>
        <v>726</v>
      </c>
      <c r="M325" s="8" t="str">
        <f>VLOOKUP(A325,'ESO wayshrine names'!$A$3:$B$9992,2,)</f>
        <v>Lakemire Xanmeer Manor</v>
      </c>
      <c r="N325" s="3" t="str">
        <f>VLOOKUP(F325,'ESO zone constants'!$A$3:$D$9999,4,FALSE)</f>
        <v>Murkmire</v>
      </c>
    </row>
    <row r="326" spans="1:14" x14ac:dyDescent="0.25">
      <c r="A326" s="79">
        <v>390</v>
      </c>
      <c r="B326">
        <v>29</v>
      </c>
      <c r="C326">
        <v>1006</v>
      </c>
      <c r="D326" t="s">
        <v>2332</v>
      </c>
      <c r="E326">
        <v>448</v>
      </c>
      <c r="F326">
        <v>823</v>
      </c>
      <c r="G326" t="s">
        <v>3035</v>
      </c>
      <c r="H326">
        <v>6</v>
      </c>
      <c r="J326" s="30" t="str">
        <f>IF(A326&lt;&gt;"",IF(F326&lt;&gt;"",IF(OR(ISNA(A326),ISNA(F326)),"","["&amp;A326&amp;"]="&amp;F326&amp;","),""),"")</f>
        <v>[390]=823,</v>
      </c>
      <c r="K326" s="3">
        <f>A326</f>
        <v>390</v>
      </c>
      <c r="L326" s="3">
        <f>F326</f>
        <v>823</v>
      </c>
      <c r="M326" s="8" t="str">
        <f>VLOOKUP(A326,'ESO wayshrine names'!$A$3:$B$9992,2,)</f>
        <v>Dungeon: Depths of Malatar</v>
      </c>
      <c r="N326" s="3" t="str">
        <f>VLOOKUP(F326,'ESO zone constants'!$A$3:$D$9999,4,FALSE)</f>
        <v>Gold Coast</v>
      </c>
    </row>
    <row r="327" spans="1:14" x14ac:dyDescent="0.25">
      <c r="A327" s="79">
        <v>391</v>
      </c>
      <c r="B327">
        <v>36</v>
      </c>
      <c r="C327">
        <v>1555</v>
      </c>
      <c r="D327" t="s">
        <v>3149</v>
      </c>
      <c r="E327">
        <v>681</v>
      </c>
      <c r="F327">
        <v>1086</v>
      </c>
      <c r="G327" t="s">
        <v>3149</v>
      </c>
      <c r="H327">
        <v>6</v>
      </c>
      <c r="J327" s="30" t="str">
        <f>IF(A327&lt;&gt;"",IF(F327&lt;&gt;"",IF(OR(ISNA(A327),ISNA(F327)),"","["&amp;A327&amp;"]="&amp;F327&amp;","),""),"")</f>
        <v>[391]=1086,</v>
      </c>
      <c r="K327" s="3">
        <f>A327</f>
        <v>391</v>
      </c>
      <c r="L327" s="3">
        <f>F327</f>
        <v>1086</v>
      </c>
      <c r="M327" s="8" t="str">
        <f>VLOOKUP(A327,'ESO wayshrine names'!$A$3:$B$9992,2,)</f>
        <v>Dungeon: Moongrave Fane</v>
      </c>
      <c r="N327" s="3" t="str">
        <f>VLOOKUP(F327,'ESO zone constants'!$A$3:$D$9999,4,FALSE)</f>
        <v>Northern Elsweyr</v>
      </c>
    </row>
    <row r="328" spans="1:14" x14ac:dyDescent="0.25">
      <c r="A328" s="79">
        <v>396</v>
      </c>
      <c r="B328">
        <v>36</v>
      </c>
      <c r="C328">
        <v>1555</v>
      </c>
      <c r="D328" t="s">
        <v>3149</v>
      </c>
      <c r="E328">
        <v>681</v>
      </c>
      <c r="F328">
        <v>1086</v>
      </c>
      <c r="G328" t="s">
        <v>3149</v>
      </c>
      <c r="H328">
        <v>7</v>
      </c>
      <c r="J328" s="30" t="str">
        <f>IF(A328&lt;&gt;"",IF(F328&lt;&gt;"",IF(OR(ISNA(A328),ISNA(F328)),"","["&amp;A328&amp;"]="&amp;F328&amp;","),""),"")</f>
        <v>[396]=1086,</v>
      </c>
      <c r="K328" s="3">
        <f>A328</f>
        <v>396</v>
      </c>
      <c r="L328" s="3">
        <f>F328</f>
        <v>1086</v>
      </c>
      <c r="M328" s="8" t="str">
        <f>VLOOKUP(A328,'ESO wayshrine names'!$A$3:$B$9992,2,)</f>
        <v>Sugar Bowl Suite</v>
      </c>
      <c r="N328" s="3" t="str">
        <f>VLOOKUP(F328,'ESO zone constants'!$A$3:$D$9999,4,FALSE)</f>
        <v>Northern Elsweyr</v>
      </c>
    </row>
    <row r="329" spans="1:14" x14ac:dyDescent="0.25">
      <c r="A329" s="79">
        <v>397</v>
      </c>
      <c r="B329">
        <v>36</v>
      </c>
      <c r="C329">
        <v>1555</v>
      </c>
      <c r="D329" t="s">
        <v>3149</v>
      </c>
      <c r="E329">
        <v>681</v>
      </c>
      <c r="F329">
        <v>1086</v>
      </c>
      <c r="G329" t="s">
        <v>3149</v>
      </c>
      <c r="H329">
        <v>1</v>
      </c>
      <c r="J329" s="30" t="str">
        <f>IF(A329&lt;&gt;"",IF(F329&lt;&gt;"",IF(OR(ISNA(A329),ISNA(F329)),"","["&amp;A329&amp;"]="&amp;F329&amp;","),""),"")</f>
        <v>[397]=1086,</v>
      </c>
      <c r="K329" s="3">
        <f>A329</f>
        <v>397</v>
      </c>
      <c r="L329" s="3">
        <f>F329</f>
        <v>1086</v>
      </c>
      <c r="M329" s="8" t="str">
        <f>VLOOKUP(A329,'ESO wayshrine names'!$A$3:$B$9992,2,)</f>
        <v>Star Haven Wayshrine</v>
      </c>
      <c r="N329" s="3" t="str">
        <f>VLOOKUP(F329,'ESO zone constants'!$A$3:$D$9999,4,FALSE)</f>
        <v>Northern Elsweyr</v>
      </c>
    </row>
    <row r="330" spans="1:14" x14ac:dyDescent="0.25">
      <c r="A330" s="79">
        <v>398</v>
      </c>
      <c r="B330">
        <v>7</v>
      </c>
      <c r="C330">
        <v>9</v>
      </c>
      <c r="D330" t="s">
        <v>2308</v>
      </c>
      <c r="E330">
        <v>180</v>
      </c>
      <c r="F330">
        <v>383</v>
      </c>
      <c r="G330" t="s">
        <v>2308</v>
      </c>
      <c r="H330">
        <v>6</v>
      </c>
      <c r="J330" s="30" t="str">
        <f>IF(A330&lt;&gt;"",IF(F330&lt;&gt;"",IF(OR(ISNA(A330),ISNA(F330)),"","["&amp;A330&amp;"]="&amp;F330&amp;","),""),"")</f>
        <v>[398]=383,</v>
      </c>
      <c r="K330" s="3">
        <f>A330</f>
        <v>398</v>
      </c>
      <c r="L330" s="3">
        <f>F330</f>
        <v>383</v>
      </c>
      <c r="M330" s="8" t="str">
        <f>VLOOKUP(A330,'ESO wayshrine names'!$A$3:$B$9992,2,)</f>
        <v>Dungeon: Lair of Maarselok</v>
      </c>
      <c r="N330" s="3" t="str">
        <f>VLOOKUP(F330,'ESO zone constants'!$A$3:$D$9999,4,FALSE)</f>
        <v>Grahtwood</v>
      </c>
    </row>
    <row r="331" spans="1:14" x14ac:dyDescent="0.25">
      <c r="A331" s="79">
        <v>399</v>
      </c>
      <c r="B331">
        <v>36</v>
      </c>
      <c r="C331">
        <v>1555</v>
      </c>
      <c r="D331" t="s">
        <v>3149</v>
      </c>
      <c r="E331">
        <v>681</v>
      </c>
      <c r="F331">
        <v>1086</v>
      </c>
      <c r="G331" t="s">
        <v>3149</v>
      </c>
      <c r="H331">
        <v>3</v>
      </c>
      <c r="J331" s="30" t="str">
        <f>IF(A331&lt;&gt;"",IF(F331&lt;&gt;"",IF(OR(ISNA(A331),ISNA(F331)),"","["&amp;A331&amp;"]="&amp;F331&amp;","),""),"")</f>
        <v>[399]=1086,</v>
      </c>
      <c r="K331" s="3">
        <f>A331</f>
        <v>399</v>
      </c>
      <c r="L331" s="3">
        <f>F331</f>
        <v>1086</v>
      </c>
      <c r="M331" s="8" t="str">
        <f>VLOOKUP(A331,'ESO wayshrine names'!$A$3:$B$9992,2,)</f>
        <v>Trial: Sunspire</v>
      </c>
      <c r="N331" s="3" t="str">
        <f>VLOOKUP(F331,'ESO zone constants'!$A$3:$D$9999,4,FALSE)</f>
        <v>Northern Elsweyr</v>
      </c>
    </row>
    <row r="332" spans="1:14" x14ac:dyDescent="0.25">
      <c r="A332" s="79">
        <v>400</v>
      </c>
      <c r="B332">
        <v>36</v>
      </c>
      <c r="C332">
        <v>1555</v>
      </c>
      <c r="D332" t="s">
        <v>3149</v>
      </c>
      <c r="E332">
        <v>681</v>
      </c>
      <c r="F332">
        <v>1086</v>
      </c>
      <c r="G332" t="s">
        <v>3149</v>
      </c>
      <c r="H332">
        <v>7</v>
      </c>
      <c r="J332" s="30" t="str">
        <f>IF(A332&lt;&gt;"",IF(F332&lt;&gt;"",IF(OR(ISNA(A332),ISNA(F332)),"","["&amp;A332&amp;"]="&amp;F332&amp;","),""),"")</f>
        <v>[400]=1086,</v>
      </c>
      <c r="K332" s="3">
        <f>A332</f>
        <v>400</v>
      </c>
      <c r="L332" s="3">
        <f>F332</f>
        <v>1086</v>
      </c>
      <c r="M332" s="8" t="str">
        <f>VLOOKUP(A332,'ESO wayshrine names'!$A$3:$B$9992,2,)</f>
        <v>Hall of the Lunar Champion</v>
      </c>
      <c r="N332" s="3" t="str">
        <f>VLOOKUP(F332,'ESO zone constants'!$A$3:$D$9999,4,FALSE)</f>
        <v>Northern Elsweyr</v>
      </c>
    </row>
    <row r="333" spans="1:14" x14ac:dyDescent="0.25">
      <c r="A333" s="79">
        <v>401</v>
      </c>
      <c r="B333">
        <v>36</v>
      </c>
      <c r="C333">
        <v>1555</v>
      </c>
      <c r="D333" t="s">
        <v>3149</v>
      </c>
      <c r="E333">
        <v>681</v>
      </c>
      <c r="F333">
        <v>1086</v>
      </c>
      <c r="G333" t="s">
        <v>3149</v>
      </c>
      <c r="H333">
        <v>7</v>
      </c>
      <c r="J333" s="30" t="str">
        <f>IF(A333&lt;&gt;"",IF(F333&lt;&gt;"",IF(OR(ISNA(A333),ISNA(F333)),"","["&amp;A333&amp;"]="&amp;F333&amp;","),""),"")</f>
        <v>[401]=1086,</v>
      </c>
      <c r="K333" s="3">
        <f>A333</f>
        <v>401</v>
      </c>
      <c r="L333" s="3">
        <f>F333</f>
        <v>1086</v>
      </c>
      <c r="M333" s="8" t="str">
        <f>VLOOKUP(A333,'ESO wayshrine names'!$A$3:$B$9992,2,)</f>
        <v>Jode's Embrace</v>
      </c>
      <c r="N333" s="3" t="str">
        <f>VLOOKUP(F333,'ESO zone constants'!$A$3:$D$9999,4,FALSE)</f>
        <v>Northern Elsweyr</v>
      </c>
    </row>
    <row r="334" spans="1:14" x14ac:dyDescent="0.25">
      <c r="A334" s="79">
        <v>402</v>
      </c>
      <c r="B334">
        <v>37</v>
      </c>
      <c r="C334">
        <v>1654</v>
      </c>
      <c r="D334" t="s">
        <v>3165</v>
      </c>
      <c r="E334">
        <v>720</v>
      </c>
      <c r="F334">
        <v>1133</v>
      </c>
      <c r="G334" t="s">
        <v>3165</v>
      </c>
      <c r="H334">
        <v>1</v>
      </c>
      <c r="J334" s="30" t="str">
        <f>IF(A334&lt;&gt;"",IF(F334&lt;&gt;"",IF(OR(ISNA(A334),ISNA(F334)),"","["&amp;A334&amp;"]="&amp;F334&amp;","),""),"")</f>
        <v>[402]=1133,</v>
      </c>
      <c r="K334" s="3">
        <f>A334</f>
        <v>402</v>
      </c>
      <c r="L334" s="3">
        <f>F334</f>
        <v>1133</v>
      </c>
      <c r="M334" s="8" t="str">
        <f>VLOOKUP(A334,'ESO wayshrine names'!$A$3:$B$9992,2,)</f>
        <v>Senchal Wayshrine</v>
      </c>
      <c r="N334" s="3" t="str">
        <f>VLOOKUP(F334,'ESO zone constants'!$A$3:$D$9999,4,FALSE)</f>
        <v>Southern Elsweyr</v>
      </c>
    </row>
    <row r="335" spans="1:14" x14ac:dyDescent="0.25">
      <c r="A335" s="79">
        <v>403</v>
      </c>
      <c r="B335">
        <v>37</v>
      </c>
      <c r="C335">
        <v>1654</v>
      </c>
      <c r="D335" t="s">
        <v>3165</v>
      </c>
      <c r="E335">
        <v>720</v>
      </c>
      <c r="F335">
        <v>1133</v>
      </c>
      <c r="G335" t="s">
        <v>3165</v>
      </c>
      <c r="H335">
        <v>1</v>
      </c>
      <c r="J335" s="30" t="str">
        <f>IF(A335&lt;&gt;"",IF(F335&lt;&gt;"",IF(OR(ISNA(A335),ISNA(F335)),"","["&amp;A335&amp;"]="&amp;F335&amp;","),""),"")</f>
        <v>[403]=1133,</v>
      </c>
      <c r="K335" s="3">
        <f>A335</f>
        <v>403</v>
      </c>
      <c r="L335" s="3">
        <f>F335</f>
        <v>1133</v>
      </c>
      <c r="M335" s="8" t="str">
        <f>VLOOKUP(A335,'ESO wayshrine names'!$A$3:$B$9992,2,)</f>
        <v>South Guard Ruins Wayshrine</v>
      </c>
      <c r="N335" s="3" t="str">
        <f>VLOOKUP(F335,'ESO zone constants'!$A$3:$D$9999,4,FALSE)</f>
        <v>Southern Elsweyr</v>
      </c>
    </row>
    <row r="336" spans="1:14" x14ac:dyDescent="0.25">
      <c r="A336" s="79">
        <v>404</v>
      </c>
      <c r="B336">
        <v>37</v>
      </c>
      <c r="C336">
        <v>1654</v>
      </c>
      <c r="D336" t="s">
        <v>3165</v>
      </c>
      <c r="E336">
        <v>720</v>
      </c>
      <c r="F336">
        <v>1133</v>
      </c>
      <c r="G336" t="s">
        <v>3165</v>
      </c>
      <c r="H336">
        <v>1</v>
      </c>
      <c r="J336" s="30" t="str">
        <f>IF(A336&lt;&gt;"",IF(F336&lt;&gt;"",IF(OR(ISNA(A336),ISNA(F336)),"","["&amp;A336&amp;"]="&amp;F336&amp;","),""),"")</f>
        <v>[404]=1133,</v>
      </c>
      <c r="K336" s="3">
        <f>A336</f>
        <v>404</v>
      </c>
      <c r="L336" s="3">
        <f>F336</f>
        <v>1133</v>
      </c>
      <c r="M336" s="8" t="str">
        <f>VLOOKUP(A336,'ESO wayshrine names'!$A$3:$B$9992,2,)</f>
        <v>Western Plains Wayshrine</v>
      </c>
      <c r="N336" s="3" t="str">
        <f>VLOOKUP(F336,'ESO zone constants'!$A$3:$D$9999,4,FALSE)</f>
        <v>Southern Elsweyr</v>
      </c>
    </row>
    <row r="337" spans="1:14" x14ac:dyDescent="0.25">
      <c r="A337" s="79">
        <v>405</v>
      </c>
      <c r="B337">
        <v>37</v>
      </c>
      <c r="C337">
        <v>1654</v>
      </c>
      <c r="D337" t="s">
        <v>3165</v>
      </c>
      <c r="E337">
        <v>720</v>
      </c>
      <c r="F337">
        <v>1133</v>
      </c>
      <c r="G337" t="s">
        <v>3165</v>
      </c>
      <c r="H337">
        <v>1</v>
      </c>
      <c r="J337" s="30" t="str">
        <f>IF(A337&lt;&gt;"",IF(F337&lt;&gt;"",IF(OR(ISNA(A337),ISNA(F337)),"","["&amp;A337&amp;"]="&amp;F337&amp;","),""),"")</f>
        <v>[405]=1133,</v>
      </c>
      <c r="K337" s="3">
        <f>A337</f>
        <v>405</v>
      </c>
      <c r="L337" s="3">
        <f>F337</f>
        <v>1133</v>
      </c>
      <c r="M337" s="8" t="str">
        <f>VLOOKUP(A337,'ESO wayshrine names'!$A$3:$B$9992,2,)</f>
        <v>Black Heights Wayshrine</v>
      </c>
      <c r="N337" s="3" t="str">
        <f>VLOOKUP(F337,'ESO zone constants'!$A$3:$D$9999,4,FALSE)</f>
        <v>Southern Elsweyr</v>
      </c>
    </row>
    <row r="338" spans="1:14" x14ac:dyDescent="0.25">
      <c r="A338" s="79">
        <v>406</v>
      </c>
      <c r="B338">
        <v>37</v>
      </c>
      <c r="C338">
        <v>1654</v>
      </c>
      <c r="D338" t="s">
        <v>3165</v>
      </c>
      <c r="E338">
        <v>720</v>
      </c>
      <c r="F338">
        <v>1133</v>
      </c>
      <c r="G338" t="s">
        <v>3165</v>
      </c>
      <c r="H338">
        <v>1</v>
      </c>
      <c r="J338" s="30" t="str">
        <f>IF(A338&lt;&gt;"",IF(F338&lt;&gt;"",IF(OR(ISNA(A338),ISNA(F338)),"","["&amp;A338&amp;"]="&amp;F338&amp;","),""),"")</f>
        <v>[406]=1133,</v>
      </c>
      <c r="K338" s="3">
        <f>A338</f>
        <v>406</v>
      </c>
      <c r="L338" s="3">
        <f>F338</f>
        <v>1133</v>
      </c>
      <c r="M338" s="8" t="str">
        <f>VLOOKUP(A338,'ESO wayshrine names'!$A$3:$B$9992,2,)</f>
        <v>Pridehome Wayshrine</v>
      </c>
      <c r="N338" s="3" t="str">
        <f>VLOOKUP(F338,'ESO zone constants'!$A$3:$D$9999,4,FALSE)</f>
        <v>Southern Elsweyr</v>
      </c>
    </row>
    <row r="339" spans="1:14" x14ac:dyDescent="0.25">
      <c r="A339" s="79">
        <v>409</v>
      </c>
      <c r="B339">
        <v>3</v>
      </c>
      <c r="C339">
        <v>10</v>
      </c>
      <c r="D339" t="s">
        <v>2325</v>
      </c>
      <c r="E339">
        <v>5</v>
      </c>
      <c r="F339">
        <v>20</v>
      </c>
      <c r="G339" t="s">
        <v>2325</v>
      </c>
      <c r="H339">
        <v>7</v>
      </c>
      <c r="J339" s="30" t="str">
        <f>IF(A339&lt;&gt;"",IF(F339&lt;&gt;"",IF(OR(ISNA(A339),ISNA(F339)),"","["&amp;A339&amp;"]="&amp;F339&amp;","),""),"")</f>
        <v>[409]=20,</v>
      </c>
      <c r="K339" s="3">
        <f>A339</f>
        <v>409</v>
      </c>
      <c r="L339" s="3">
        <f>F339</f>
        <v>20</v>
      </c>
      <c r="M339" s="8" t="str">
        <f>VLOOKUP(A339,'ESO wayshrine names'!$A$3:$B$9992,2,)</f>
        <v>Wraithhome</v>
      </c>
      <c r="N339" s="3" t="str">
        <f>VLOOKUP(F339,'ESO zone constants'!$A$3:$D$9999,4,FALSE)</f>
        <v>Rivenspire</v>
      </c>
    </row>
    <row r="340" spans="1:14" x14ac:dyDescent="0.25">
      <c r="A340" s="79">
        <v>410</v>
      </c>
      <c r="B340">
        <v>36</v>
      </c>
      <c r="C340">
        <v>1555</v>
      </c>
      <c r="D340" t="s">
        <v>3149</v>
      </c>
      <c r="E340">
        <v>681</v>
      </c>
      <c r="F340">
        <v>1086</v>
      </c>
      <c r="G340" t="s">
        <v>3149</v>
      </c>
      <c r="H340">
        <v>7</v>
      </c>
      <c r="J340" s="30" t="str">
        <f>IF(A340&lt;&gt;"",IF(F340&lt;&gt;"",IF(OR(ISNA(A340),ISNA(F340)),"","["&amp;A340&amp;"]="&amp;F340&amp;","),""),"")</f>
        <v>[410]=1086,</v>
      </c>
      <c r="K340" s="3">
        <f>A340</f>
        <v>410</v>
      </c>
      <c r="L340" s="3">
        <f>F340</f>
        <v>1086</v>
      </c>
      <c r="M340" s="8" t="str">
        <f>VLOOKUP(A340,'ESO wayshrine names'!$A$3:$B$9992,2,)</f>
        <v>Moon-Sugar Meadow</v>
      </c>
      <c r="N340" s="3" t="str">
        <f>VLOOKUP(F340,'ESO zone constants'!$A$3:$D$9999,4,FALSE)</f>
        <v>Northern Elsweyr</v>
      </c>
    </row>
    <row r="341" spans="1:14" x14ac:dyDescent="0.25">
      <c r="A341" s="79">
        <v>411</v>
      </c>
      <c r="B341">
        <v>40</v>
      </c>
      <c r="C341">
        <v>1782</v>
      </c>
      <c r="D341" t="s">
        <v>3173</v>
      </c>
      <c r="E341">
        <v>4294967296</v>
      </c>
      <c r="F341">
        <v>0</v>
      </c>
      <c r="H341">
        <v>1</v>
      </c>
      <c r="J341" s="30" t="str">
        <f>IF(A341&lt;&gt;"",IF(F341&lt;&gt;"",IF(OR(ISNA(A341),ISNA(F341)),"","["&amp;A341&amp;"]="&amp;F341&amp;","),""),"")</f>
        <v>[411]=0,</v>
      </c>
      <c r="K341" s="3">
        <f>A341</f>
        <v>411</v>
      </c>
      <c r="L341" s="3">
        <f>F341</f>
        <v>0</v>
      </c>
      <c r="M341" s="8" t="str">
        <f>VLOOKUP(A341,'ESO wayshrine names'!$A$3:$B$9992,2,)</f>
        <v>Dusktown Wayshrine</v>
      </c>
      <c r="N341" s="3" t="str">
        <f>VLOOKUP(F341,'ESO zone constants'!$A$3:$D$9999,4,FALSE)</f>
        <v>Tamriel Map</v>
      </c>
    </row>
    <row r="342" spans="1:14" x14ac:dyDescent="0.25">
      <c r="A342" s="79">
        <v>412</v>
      </c>
      <c r="B342">
        <v>40</v>
      </c>
      <c r="C342">
        <v>1782</v>
      </c>
      <c r="D342" t="s">
        <v>3173</v>
      </c>
      <c r="E342">
        <v>4294967296</v>
      </c>
      <c r="F342">
        <v>0</v>
      </c>
      <c r="H342">
        <v>1</v>
      </c>
      <c r="J342" s="30" t="str">
        <f>IF(A342&lt;&gt;"",IF(F342&lt;&gt;"",IF(OR(ISNA(A342),ISNA(F342)),"","["&amp;A342&amp;"]="&amp;F342&amp;","),""),"")</f>
        <v>[412]=0,</v>
      </c>
      <c r="K342" s="3">
        <f>A342</f>
        <v>412</v>
      </c>
      <c r="L342" s="3">
        <f>F342</f>
        <v>0</v>
      </c>
      <c r="M342" s="8" t="str">
        <f>VLOOKUP(A342,'ESO wayshrine names'!$A$3:$B$9992,2,)</f>
        <v>Greymoor Keep Wayshrine</v>
      </c>
      <c r="N342" s="3" t="str">
        <f>VLOOKUP(F342,'ESO zone constants'!$A$3:$D$9999,4,FALSE)</f>
        <v>Tamriel Map</v>
      </c>
    </row>
    <row r="343" spans="1:14" x14ac:dyDescent="0.25">
      <c r="A343" s="79">
        <v>413</v>
      </c>
      <c r="B343">
        <v>40</v>
      </c>
      <c r="C343">
        <v>1782</v>
      </c>
      <c r="D343" t="s">
        <v>3173</v>
      </c>
      <c r="E343">
        <v>4294967296</v>
      </c>
      <c r="F343">
        <v>0</v>
      </c>
      <c r="H343">
        <v>1</v>
      </c>
      <c r="J343" s="30" t="str">
        <f>IF(A343&lt;&gt;"",IF(F343&lt;&gt;"",IF(OR(ISNA(A343),ISNA(F343)),"","["&amp;A343&amp;"]="&amp;F343&amp;","),""),"")</f>
        <v>[413]=0,</v>
      </c>
      <c r="K343" s="3">
        <f>A343</f>
        <v>413</v>
      </c>
      <c r="L343" s="3">
        <f>F343</f>
        <v>0</v>
      </c>
      <c r="M343" s="8" t="str">
        <f>VLOOKUP(A343,'ESO wayshrine names'!$A$3:$B$9992,2,)</f>
        <v>Lightless Hollow Wayshrine</v>
      </c>
      <c r="N343" s="3" t="str">
        <f>VLOOKUP(F343,'ESO zone constants'!$A$3:$D$9999,4,FALSE)</f>
        <v>Tamriel Map</v>
      </c>
    </row>
    <row r="344" spans="1:14" x14ac:dyDescent="0.25">
      <c r="A344" s="79">
        <v>414</v>
      </c>
      <c r="B344">
        <v>40</v>
      </c>
      <c r="C344">
        <v>1782</v>
      </c>
      <c r="D344" t="s">
        <v>3173</v>
      </c>
      <c r="E344">
        <v>4294967296</v>
      </c>
      <c r="F344">
        <v>0</v>
      </c>
      <c r="H344">
        <v>1</v>
      </c>
      <c r="J344" s="30" t="str">
        <f>IF(A344&lt;&gt;"",IF(F344&lt;&gt;"",IF(OR(ISNA(A344),ISNA(F344)),"","["&amp;A344&amp;"]="&amp;F344&amp;","),""),"")</f>
        <v>[414]=0,</v>
      </c>
      <c r="K344" s="3">
        <f>A344</f>
        <v>414</v>
      </c>
      <c r="L344" s="3">
        <f>F344</f>
        <v>0</v>
      </c>
      <c r="M344" s="8" t="str">
        <f>VLOOKUP(A344,'ESO wayshrine names'!$A$3:$B$9992,2,)</f>
        <v>Dark Moon Grotto Wayshrine</v>
      </c>
      <c r="N344" s="3" t="str">
        <f>VLOOKUP(F344,'ESO zone constants'!$A$3:$D$9999,4,FALSE)</f>
        <v>Tamriel Map</v>
      </c>
    </row>
    <row r="345" spans="1:14" x14ac:dyDescent="0.25">
      <c r="A345" s="79">
        <v>415</v>
      </c>
      <c r="B345">
        <v>38</v>
      </c>
      <c r="C345">
        <v>1719</v>
      </c>
      <c r="D345" t="s">
        <v>3178</v>
      </c>
      <c r="E345">
        <v>743</v>
      </c>
      <c r="F345">
        <v>1160</v>
      </c>
      <c r="G345" t="s">
        <v>3178</v>
      </c>
      <c r="H345">
        <v>1</v>
      </c>
      <c r="J345" s="30" t="str">
        <f>IF(A345&lt;&gt;"",IF(F345&lt;&gt;"",IF(OR(ISNA(A345),ISNA(F345)),"","["&amp;A345&amp;"]="&amp;F345&amp;","),""),"")</f>
        <v>[415]=1160,</v>
      </c>
      <c r="K345" s="3">
        <f>A345</f>
        <v>415</v>
      </c>
      <c r="L345" s="3">
        <f>F345</f>
        <v>1160</v>
      </c>
      <c r="M345" s="8" t="str">
        <f>VLOOKUP(A345,'ESO wayshrine names'!$A$3:$B$9992,2,)</f>
        <v>Kilkreath Temple Wayshrine</v>
      </c>
      <c r="N345" s="3" t="str">
        <f>VLOOKUP(F345,'ESO zone constants'!$A$3:$D$9999,4,FALSE)</f>
        <v>Western Skyrim</v>
      </c>
    </row>
    <row r="346" spans="1:14" x14ac:dyDescent="0.25">
      <c r="A346" s="79">
        <v>416</v>
      </c>
      <c r="B346">
        <v>38</v>
      </c>
      <c r="C346">
        <v>1719</v>
      </c>
      <c r="D346" t="s">
        <v>3178</v>
      </c>
      <c r="E346">
        <v>743</v>
      </c>
      <c r="F346">
        <v>1160</v>
      </c>
      <c r="G346" t="s">
        <v>3178</v>
      </c>
      <c r="H346">
        <v>1</v>
      </c>
      <c r="J346" s="30" t="str">
        <f>IF(A346&lt;&gt;"",IF(F346&lt;&gt;"",IF(OR(ISNA(A346),ISNA(F346)),"","["&amp;A346&amp;"]="&amp;F346&amp;","),""),"")</f>
        <v>[416]=1160,</v>
      </c>
      <c r="K346" s="3">
        <f>A346</f>
        <v>416</v>
      </c>
      <c r="L346" s="3">
        <f>F346</f>
        <v>1160</v>
      </c>
      <c r="M346" s="8" t="str">
        <f>VLOOKUP(A346,'ESO wayshrine names'!$A$3:$B$9992,2,)</f>
        <v>Morthal Wayshrine</v>
      </c>
      <c r="N346" s="3" t="str">
        <f>VLOOKUP(F346,'ESO zone constants'!$A$3:$D$9999,4,FALSE)</f>
        <v>Western Skyrim</v>
      </c>
    </row>
    <row r="347" spans="1:14" x14ac:dyDescent="0.25">
      <c r="A347" s="79">
        <v>417</v>
      </c>
      <c r="B347">
        <v>38</v>
      </c>
      <c r="C347">
        <v>1719</v>
      </c>
      <c r="D347" t="s">
        <v>3178</v>
      </c>
      <c r="E347">
        <v>743</v>
      </c>
      <c r="F347">
        <v>1160</v>
      </c>
      <c r="G347" t="s">
        <v>3178</v>
      </c>
      <c r="H347">
        <v>1</v>
      </c>
      <c r="J347" s="30" t="str">
        <f>IF(A347&lt;&gt;"",IF(F347&lt;&gt;"",IF(OR(ISNA(A347),ISNA(F347)),"","["&amp;A347&amp;"]="&amp;F347&amp;","),""),"")</f>
        <v>[417]=1160,</v>
      </c>
      <c r="K347" s="3">
        <f>A347</f>
        <v>417</v>
      </c>
      <c r="L347" s="3">
        <f>F347</f>
        <v>1160</v>
      </c>
      <c r="M347" s="8" t="str">
        <f>VLOOKUP(A347,'ESO wayshrine names'!$A$3:$B$9992,2,)</f>
        <v>Mor Khazgur Wayshrine</v>
      </c>
      <c r="N347" s="3" t="str">
        <f>VLOOKUP(F347,'ESO zone constants'!$A$3:$D$9999,4,FALSE)</f>
        <v>Western Skyrim</v>
      </c>
    </row>
    <row r="348" spans="1:14" x14ac:dyDescent="0.25">
      <c r="A348" s="79">
        <v>418</v>
      </c>
      <c r="B348">
        <v>38</v>
      </c>
      <c r="C348">
        <v>1719</v>
      </c>
      <c r="D348" t="s">
        <v>3178</v>
      </c>
      <c r="E348">
        <v>743</v>
      </c>
      <c r="F348">
        <v>1160</v>
      </c>
      <c r="G348" t="s">
        <v>3178</v>
      </c>
      <c r="H348">
        <v>1</v>
      </c>
      <c r="J348" s="30" t="str">
        <f>IF(A348&lt;&gt;"",IF(F348&lt;&gt;"",IF(OR(ISNA(A348),ISNA(F348)),"","["&amp;A348&amp;"]="&amp;F348&amp;","),""),"")</f>
        <v>[418]=1160,</v>
      </c>
      <c r="K348" s="3">
        <f>A348</f>
        <v>418</v>
      </c>
      <c r="L348" s="3">
        <f>F348</f>
        <v>1160</v>
      </c>
      <c r="M348" s="8" t="str">
        <f>VLOOKUP(A348,'ESO wayshrine names'!$A$3:$B$9992,2,)</f>
        <v>Dragon Bridge Wayshrine</v>
      </c>
      <c r="N348" s="3" t="str">
        <f>VLOOKUP(F348,'ESO zone constants'!$A$3:$D$9999,4,FALSE)</f>
        <v>Western Skyrim</v>
      </c>
    </row>
    <row r="349" spans="1:14" x14ac:dyDescent="0.25">
      <c r="A349" s="79">
        <v>419</v>
      </c>
      <c r="B349">
        <v>38</v>
      </c>
      <c r="C349">
        <v>1719</v>
      </c>
      <c r="D349" t="s">
        <v>3178</v>
      </c>
      <c r="E349">
        <v>743</v>
      </c>
      <c r="F349">
        <v>1160</v>
      </c>
      <c r="G349" t="s">
        <v>3178</v>
      </c>
      <c r="H349">
        <v>1</v>
      </c>
      <c r="J349" s="30" t="str">
        <f>IF(A349&lt;&gt;"",IF(F349&lt;&gt;"",IF(OR(ISNA(A349),ISNA(F349)),"","["&amp;A349&amp;"]="&amp;F349&amp;","),""),"")</f>
        <v>[419]=1160,</v>
      </c>
      <c r="K349" s="3">
        <f>A349</f>
        <v>419</v>
      </c>
      <c r="L349" s="3">
        <f>F349</f>
        <v>1160</v>
      </c>
      <c r="M349" s="8" t="str">
        <f>VLOOKUP(A349,'ESO wayshrine names'!$A$3:$B$9992,2,)</f>
        <v>Southern Watch Wayshrine</v>
      </c>
      <c r="N349" s="3" t="str">
        <f>VLOOKUP(F349,'ESO zone constants'!$A$3:$D$9999,4,FALSE)</f>
        <v>Western Skyrim</v>
      </c>
    </row>
    <row r="350" spans="1:14" x14ac:dyDescent="0.25">
      <c r="A350" s="79">
        <v>420</v>
      </c>
      <c r="B350">
        <v>38</v>
      </c>
      <c r="C350">
        <v>1719</v>
      </c>
      <c r="D350" t="s">
        <v>3178</v>
      </c>
      <c r="E350">
        <v>743</v>
      </c>
      <c r="F350">
        <v>1160</v>
      </c>
      <c r="G350" t="s">
        <v>3178</v>
      </c>
      <c r="H350">
        <v>1</v>
      </c>
      <c r="J350" s="30" t="str">
        <f>IF(A350&lt;&gt;"",IF(F350&lt;&gt;"",IF(OR(ISNA(A350),ISNA(F350)),"","["&amp;A350&amp;"]="&amp;F350&amp;","),""),"")</f>
        <v>[420]=1160,</v>
      </c>
      <c r="K350" s="3">
        <f>A350</f>
        <v>420</v>
      </c>
      <c r="L350" s="3">
        <f>F350</f>
        <v>1160</v>
      </c>
      <c r="M350" s="8" t="str">
        <f>VLOOKUP(A350,'ESO wayshrine names'!$A$3:$B$9992,2,)</f>
        <v>Frozen Coast Wayshrine</v>
      </c>
      <c r="N350" s="3" t="str">
        <f>VLOOKUP(F350,'ESO zone constants'!$A$3:$D$9999,4,FALSE)</f>
        <v>Western Skyrim</v>
      </c>
    </row>
    <row r="351" spans="1:14" x14ac:dyDescent="0.25">
      <c r="A351" s="79">
        <v>421</v>
      </c>
      <c r="B351">
        <v>38</v>
      </c>
      <c r="C351">
        <v>1719</v>
      </c>
      <c r="D351" t="s">
        <v>3178</v>
      </c>
      <c r="E351">
        <v>743</v>
      </c>
      <c r="F351">
        <v>1160</v>
      </c>
      <c r="G351" t="s">
        <v>3178</v>
      </c>
      <c r="H351">
        <v>1</v>
      </c>
      <c r="J351" s="30" t="str">
        <f>IF(A351&lt;&gt;"",IF(F351&lt;&gt;"",IF(OR(ISNA(A351),ISNA(F351)),"","["&amp;A351&amp;"]="&amp;F351&amp;","),""),"")</f>
        <v>[421]=1160,</v>
      </c>
      <c r="K351" s="3">
        <f>A351</f>
        <v>421</v>
      </c>
      <c r="L351" s="3">
        <f>F351</f>
        <v>1160</v>
      </c>
      <c r="M351" s="8" t="str">
        <f>VLOOKUP(A351,'ESO wayshrine names'!$A$3:$B$9992,2,)</f>
        <v>Solitude Wayshrine</v>
      </c>
      <c r="N351" s="3" t="str">
        <f>VLOOKUP(F351,'ESO zone constants'!$A$3:$D$9999,4,FALSE)</f>
        <v>Western Skyrim</v>
      </c>
    </row>
    <row r="352" spans="1:14" x14ac:dyDescent="0.25">
      <c r="A352" s="79">
        <v>422</v>
      </c>
      <c r="B352">
        <v>37</v>
      </c>
      <c r="C352">
        <v>1654</v>
      </c>
      <c r="D352" t="s">
        <v>3165</v>
      </c>
      <c r="E352">
        <v>720</v>
      </c>
      <c r="F352">
        <v>1133</v>
      </c>
      <c r="G352" t="s">
        <v>3165</v>
      </c>
      <c r="H352">
        <v>7</v>
      </c>
      <c r="J352" s="30" t="str">
        <f>IF(A352&lt;&gt;"",IF(F352&lt;&gt;"",IF(OR(ISNA(A352),ISNA(F352)),"","["&amp;A352&amp;"]="&amp;F352&amp;","),""),"")</f>
        <v>[422]=1133,</v>
      </c>
      <c r="K352" s="3">
        <f>A352</f>
        <v>422</v>
      </c>
      <c r="L352" s="3">
        <f>F352</f>
        <v>1133</v>
      </c>
      <c r="M352" s="8" t="str">
        <f>VLOOKUP(A352,'ESO wayshrine names'!$A$3:$B$9992,2,)</f>
        <v>Lucky Cat Landing</v>
      </c>
      <c r="N352" s="3" t="str">
        <f>VLOOKUP(F352,'ESO zone constants'!$A$3:$D$9999,4,FALSE)</f>
        <v>Southern Elsweyr</v>
      </c>
    </row>
    <row r="353" spans="1:14" x14ac:dyDescent="0.25">
      <c r="A353" s="79">
        <v>423</v>
      </c>
      <c r="B353">
        <v>37</v>
      </c>
      <c r="C353">
        <v>1654</v>
      </c>
      <c r="D353" t="s">
        <v>3165</v>
      </c>
      <c r="E353">
        <v>720</v>
      </c>
      <c r="F353">
        <v>1133</v>
      </c>
      <c r="G353" t="s">
        <v>3165</v>
      </c>
      <c r="H353">
        <v>7</v>
      </c>
      <c r="J353" s="30" t="str">
        <f>IF(A353&lt;&gt;"",IF(F353&lt;&gt;"",IF(OR(ISNA(A353),ISNA(F353)),"","["&amp;A353&amp;"]="&amp;F353&amp;","),""),"")</f>
        <v>[423]=1133,</v>
      </c>
      <c r="K353" s="3">
        <f>A353</f>
        <v>423</v>
      </c>
      <c r="L353" s="3">
        <f>F353</f>
        <v>1133</v>
      </c>
      <c r="M353" s="8" t="str">
        <f>VLOOKUP(A353,'ESO wayshrine names'!$A$3:$B$9992,2,)</f>
        <v>Potentate's Retreat</v>
      </c>
      <c r="N353" s="3" t="str">
        <f>VLOOKUP(F353,'ESO zone constants'!$A$3:$D$9999,4,FALSE)</f>
        <v>Southern Elsweyr</v>
      </c>
    </row>
    <row r="354" spans="1:14" x14ac:dyDescent="0.25">
      <c r="A354" s="79">
        <v>424</v>
      </c>
      <c r="B354">
        <v>27</v>
      </c>
      <c r="C354">
        <v>667</v>
      </c>
      <c r="D354" t="s">
        <v>452</v>
      </c>
      <c r="E354">
        <v>379</v>
      </c>
      <c r="F354">
        <v>684</v>
      </c>
      <c r="G354" t="s">
        <v>452</v>
      </c>
      <c r="H354">
        <v>6</v>
      </c>
      <c r="J354" s="30" t="str">
        <f>IF(A354&lt;&gt;"",IF(F354&lt;&gt;"",IF(OR(ISNA(A354),ISNA(F354)),"","["&amp;A354&amp;"]="&amp;F354&amp;","),""),"")</f>
        <v>[424]=684,</v>
      </c>
      <c r="K354" s="3">
        <f>A354</f>
        <v>424</v>
      </c>
      <c r="L354" s="3">
        <f>F354</f>
        <v>684</v>
      </c>
      <c r="M354" s="8" t="str">
        <f>VLOOKUP(A354,'ESO wayshrine names'!$A$3:$B$9992,2,)</f>
        <v>Dungeon: Icereach</v>
      </c>
      <c r="N354" s="3" t="str">
        <f>VLOOKUP(F354,'ESO zone constants'!$A$3:$D$9999,4,FALSE)</f>
        <v>Wrothgar</v>
      </c>
    </row>
    <row r="355" spans="1:14" x14ac:dyDescent="0.25">
      <c r="A355" s="79">
        <v>425</v>
      </c>
      <c r="B355">
        <v>6</v>
      </c>
      <c r="C355">
        <v>20</v>
      </c>
      <c r="D355" t="s">
        <v>109</v>
      </c>
      <c r="E355">
        <v>14</v>
      </c>
      <c r="F355">
        <v>92</v>
      </c>
      <c r="G355" t="s">
        <v>109</v>
      </c>
      <c r="H355">
        <v>6</v>
      </c>
      <c r="J355" s="30" t="str">
        <f>IF(A355&lt;&gt;"",IF(F355&lt;&gt;"",IF(OR(ISNA(A355),ISNA(F355)),"","["&amp;A355&amp;"]="&amp;F355&amp;","),""),"")</f>
        <v>[425]=92,</v>
      </c>
      <c r="K355" s="3">
        <f>A355</f>
        <v>425</v>
      </c>
      <c r="L355" s="3">
        <f>F355</f>
        <v>92</v>
      </c>
      <c r="M355" s="8" t="str">
        <f>VLOOKUP(A355,'ESO wayshrine names'!$A$3:$B$9992,2,)</f>
        <v>Dungeon: Unhallowed Grave</v>
      </c>
      <c r="N355" s="3" t="str">
        <f>VLOOKUP(F355,'ESO zone constants'!$A$3:$D$9999,4,FALSE)</f>
        <v>Bangkorai</v>
      </c>
    </row>
    <row r="356" spans="1:14" x14ac:dyDescent="0.25">
      <c r="A356" s="79">
        <v>426</v>
      </c>
      <c r="B356">
        <v>38</v>
      </c>
      <c r="C356">
        <v>1719</v>
      </c>
      <c r="D356" t="s">
        <v>3178</v>
      </c>
      <c r="E356">
        <v>743</v>
      </c>
      <c r="F356">
        <v>1160</v>
      </c>
      <c r="G356" t="s">
        <v>3178</v>
      </c>
      <c r="H356">
        <v>1</v>
      </c>
      <c r="J356" s="30" t="str">
        <f>IF(A356&lt;&gt;"",IF(F356&lt;&gt;"",IF(OR(ISNA(A356),ISNA(F356)),"","["&amp;A356&amp;"]="&amp;F356&amp;","),""),"")</f>
        <v>[426]=1160,</v>
      </c>
      <c r="K356" s="3">
        <f>A356</f>
        <v>426</v>
      </c>
      <c r="L356" s="3">
        <f>F356</f>
        <v>1160</v>
      </c>
      <c r="M356" s="8" t="str">
        <f>VLOOKUP(A356,'ESO wayshrine names'!$A$3:$B$9992,2,)</f>
        <v>Solitude Docks Wayshrine</v>
      </c>
      <c r="N356" s="3" t="str">
        <f>VLOOKUP(F356,'ESO zone constants'!$A$3:$D$9999,4,FALSE)</f>
        <v>Western Skyrim</v>
      </c>
    </row>
    <row r="357" spans="1:14" x14ac:dyDescent="0.25">
      <c r="A357" s="79">
        <v>427</v>
      </c>
      <c r="B357">
        <v>6</v>
      </c>
      <c r="C357">
        <v>20</v>
      </c>
      <c r="D357" t="s">
        <v>109</v>
      </c>
      <c r="E357">
        <v>14</v>
      </c>
      <c r="F357">
        <v>92</v>
      </c>
      <c r="G357" t="s">
        <v>109</v>
      </c>
      <c r="H357">
        <v>7</v>
      </c>
      <c r="J357" s="30" t="str">
        <f>IF(A357&lt;&gt;"",IF(F357&lt;&gt;"",IF(OR(ISNA(A357),ISNA(F357)),"","["&amp;A357&amp;"]="&amp;F357&amp;","),""),"")</f>
        <v>[427]=92,</v>
      </c>
      <c r="K357" s="3">
        <f>A357</f>
        <v>427</v>
      </c>
      <c r="L357" s="3">
        <f>F357</f>
        <v>92</v>
      </c>
      <c r="M357" s="8" t="str">
        <f>VLOOKUP(A357,'ESO wayshrine names'!$A$3:$B$9992,2,)</f>
        <v>Thieves' Oasis</v>
      </c>
      <c r="N357" s="3" t="str">
        <f>VLOOKUP(F357,'ESO zone constants'!$A$3:$D$9999,4,FALSE)</f>
        <v>Bangkorai</v>
      </c>
    </row>
    <row r="358" spans="1:14" x14ac:dyDescent="0.25">
      <c r="A358" s="79">
        <v>428</v>
      </c>
      <c r="B358">
        <v>27</v>
      </c>
      <c r="C358">
        <v>667</v>
      </c>
      <c r="D358" t="s">
        <v>452</v>
      </c>
      <c r="E358">
        <v>379</v>
      </c>
      <c r="F358">
        <v>684</v>
      </c>
      <c r="G358" t="s">
        <v>452</v>
      </c>
      <c r="H358">
        <v>7</v>
      </c>
      <c r="J358" s="30" t="str">
        <f>IF(A358&lt;&gt;"",IF(F358&lt;&gt;"",IF(OR(ISNA(A358),ISNA(F358)),"","["&amp;A358&amp;"]="&amp;F358&amp;","),""),"")</f>
        <v>[428]=684,</v>
      </c>
      <c r="K358" s="3">
        <f>A358</f>
        <v>428</v>
      </c>
      <c r="L358" s="3">
        <f>F358</f>
        <v>684</v>
      </c>
      <c r="M358" s="8" t="str">
        <f>VLOOKUP(A358,'ESO wayshrine names'!$A$3:$B$9992,2,)</f>
        <v>Forgemaster Falls</v>
      </c>
      <c r="N358" s="3" t="str">
        <f>VLOOKUP(F358,'ESO zone constants'!$A$3:$D$9999,4,FALSE)</f>
        <v>Wrothgar</v>
      </c>
    </row>
    <row r="359" spans="1:14" x14ac:dyDescent="0.25">
      <c r="A359" s="79">
        <v>429</v>
      </c>
      <c r="B359">
        <v>38</v>
      </c>
      <c r="C359">
        <v>1719</v>
      </c>
      <c r="D359" t="s">
        <v>3178</v>
      </c>
      <c r="E359">
        <v>743</v>
      </c>
      <c r="F359">
        <v>1160</v>
      </c>
      <c r="G359" t="s">
        <v>3178</v>
      </c>
      <c r="H359">
        <v>1</v>
      </c>
      <c r="J359" s="30" t="str">
        <f>IF(A359&lt;&gt;"",IF(F359&lt;&gt;"",IF(OR(ISNA(A359),ISNA(F359)),"","["&amp;A359&amp;"]="&amp;F359&amp;","),""),"")</f>
        <v>[429]=1160,</v>
      </c>
      <c r="K359" s="3">
        <f>A359</f>
        <v>429</v>
      </c>
      <c r="L359" s="3">
        <f>F359</f>
        <v>1160</v>
      </c>
      <c r="M359" s="8" t="str">
        <f>VLOOKUP(A359,'ESO wayshrine names'!$A$3:$B$9992,2,)</f>
        <v>Deepwood Vale Wayshrine</v>
      </c>
      <c r="N359" s="3" t="str">
        <f>VLOOKUP(F359,'ESO zone constants'!$A$3:$D$9999,4,FALSE)</f>
        <v>Western Skyrim</v>
      </c>
    </row>
    <row r="360" spans="1:14" x14ac:dyDescent="0.25">
      <c r="A360" s="79">
        <v>430</v>
      </c>
      <c r="B360">
        <v>40</v>
      </c>
      <c r="C360">
        <v>1782</v>
      </c>
      <c r="D360" t="s">
        <v>3173</v>
      </c>
      <c r="E360">
        <v>4294967296</v>
      </c>
      <c r="F360">
        <v>0</v>
      </c>
      <c r="H360">
        <v>1</v>
      </c>
      <c r="J360" s="30" t="str">
        <f>IF(A360&lt;&gt;"",IF(F360&lt;&gt;"",IF(OR(ISNA(A360),ISNA(F360)),"","["&amp;A360&amp;"]="&amp;F360&amp;","),""),"")</f>
        <v>[430]=0,</v>
      </c>
      <c r="K360" s="3">
        <f>A360</f>
        <v>430</v>
      </c>
      <c r="L360" s="3">
        <f>F360</f>
        <v>0</v>
      </c>
      <c r="M360" s="8" t="str">
        <f>VLOOKUP(A360,'ESO wayshrine names'!$A$3:$B$9992,2,)</f>
        <v>Dwarven Run Wayshrine</v>
      </c>
      <c r="N360" s="3" t="str">
        <f>VLOOKUP(F360,'ESO zone constants'!$A$3:$D$9999,4,FALSE)</f>
        <v>Tamriel Map</v>
      </c>
    </row>
    <row r="361" spans="1:14" x14ac:dyDescent="0.25">
      <c r="A361" s="79">
        <v>431</v>
      </c>
      <c r="B361">
        <v>40</v>
      </c>
      <c r="C361">
        <v>1782</v>
      </c>
      <c r="D361" t="s">
        <v>3173</v>
      </c>
      <c r="E361">
        <v>4294967296</v>
      </c>
      <c r="F361">
        <v>0</v>
      </c>
      <c r="H361">
        <v>1</v>
      </c>
      <c r="J361" s="30" t="str">
        <f>IF(A361&lt;&gt;"",IF(F361&lt;&gt;"",IF(OR(ISNA(A361),ISNA(F361)),"","["&amp;A361&amp;"]="&amp;F361&amp;","),""),"")</f>
        <v>[431]=0,</v>
      </c>
      <c r="K361" s="3">
        <f>A361</f>
        <v>431</v>
      </c>
      <c r="L361" s="3">
        <f>F361</f>
        <v>0</v>
      </c>
      <c r="M361" s="8" t="str">
        <f>VLOOKUP(A361,'ESO wayshrine names'!$A$3:$B$9992,2,)</f>
        <v>Grotto Falls Wayshrine</v>
      </c>
      <c r="N361" s="3" t="str">
        <f>VLOOKUP(F361,'ESO zone constants'!$A$3:$D$9999,4,FALSE)</f>
        <v>Tamriel Map</v>
      </c>
    </row>
    <row r="362" spans="1:14" x14ac:dyDescent="0.25">
      <c r="A362" s="79">
        <v>432</v>
      </c>
      <c r="B362">
        <v>40</v>
      </c>
      <c r="C362">
        <v>1782</v>
      </c>
      <c r="D362" t="s">
        <v>3173</v>
      </c>
      <c r="E362">
        <v>4294967296</v>
      </c>
      <c r="F362">
        <v>0</v>
      </c>
      <c r="H362">
        <v>1</v>
      </c>
      <c r="J362" s="30" t="str">
        <f>IF(A362&lt;&gt;"",IF(F362&lt;&gt;"",IF(OR(ISNA(A362),ISNA(F362)),"","["&amp;A362&amp;"]="&amp;F362&amp;","),""),"")</f>
        <v>[432]=0,</v>
      </c>
      <c r="K362" s="3">
        <f>A362</f>
        <v>432</v>
      </c>
      <c r="L362" s="3">
        <f>F362</f>
        <v>0</v>
      </c>
      <c r="M362" s="8" t="str">
        <f>VLOOKUP(A362,'ESO wayshrine names'!$A$3:$B$9992,2,)</f>
        <v>Deep Overlook Wayshrine</v>
      </c>
      <c r="N362" s="3" t="str">
        <f>VLOOKUP(F362,'ESO zone constants'!$A$3:$D$9999,4,FALSE)</f>
        <v>Tamriel Map</v>
      </c>
    </row>
    <row r="363" spans="1:14" x14ac:dyDescent="0.25">
      <c r="A363" s="79">
        <v>433</v>
      </c>
      <c r="B363">
        <v>40</v>
      </c>
      <c r="C363">
        <v>1782</v>
      </c>
      <c r="D363" t="s">
        <v>3173</v>
      </c>
      <c r="E363">
        <v>4294967296</v>
      </c>
      <c r="F363">
        <v>0</v>
      </c>
      <c r="H363">
        <v>1</v>
      </c>
      <c r="J363" s="30" t="str">
        <f>IF(A363&lt;&gt;"",IF(F363&lt;&gt;"",IF(OR(ISNA(A363),ISNA(F363)),"","["&amp;A363&amp;"]="&amp;F363&amp;","),""),"")</f>
        <v>[433]=0,</v>
      </c>
      <c r="K363" s="3">
        <f>A363</f>
        <v>433</v>
      </c>
      <c r="L363" s="3">
        <f>F363</f>
        <v>0</v>
      </c>
      <c r="M363" s="8" t="str">
        <f>VLOOKUP(A363,'ESO wayshrine names'!$A$3:$B$9992,2,)</f>
        <v>Western Greymoor Wayshrine</v>
      </c>
      <c r="N363" s="3" t="str">
        <f>VLOOKUP(F363,'ESO zone constants'!$A$3:$D$9999,4,FALSE)</f>
        <v>Tamriel Map</v>
      </c>
    </row>
    <row r="364" spans="1:14" x14ac:dyDescent="0.25">
      <c r="A364" s="79">
        <v>434</v>
      </c>
      <c r="B364">
        <v>38</v>
      </c>
      <c r="C364">
        <v>1719</v>
      </c>
      <c r="D364" t="s">
        <v>3178</v>
      </c>
      <c r="E364">
        <v>743</v>
      </c>
      <c r="F364">
        <v>1160</v>
      </c>
      <c r="G364" t="s">
        <v>3178</v>
      </c>
      <c r="H364">
        <v>3</v>
      </c>
      <c r="J364" s="30" t="str">
        <f>IF(A364&lt;&gt;"",IF(F364&lt;&gt;"",IF(OR(ISNA(A364),ISNA(F364)),"","["&amp;A364&amp;"]="&amp;F364&amp;","),""),"")</f>
        <v>[434]=1160,</v>
      </c>
      <c r="K364" s="3">
        <f>A364</f>
        <v>434</v>
      </c>
      <c r="L364" s="3">
        <f>F364</f>
        <v>1160</v>
      </c>
      <c r="M364" s="8" t="str">
        <f>VLOOKUP(A364,'ESO wayshrine names'!$A$3:$B$9992,2,)</f>
        <v>Trial: Kyne's Aegis</v>
      </c>
      <c r="N364" s="3" t="str">
        <f>VLOOKUP(F364,'ESO zone constants'!$A$3:$D$9999,4,FALSE)</f>
        <v>Western Skyrim</v>
      </c>
    </row>
    <row r="365" spans="1:14" x14ac:dyDescent="0.25">
      <c r="A365" s="79">
        <v>435</v>
      </c>
      <c r="B365">
        <v>40</v>
      </c>
      <c r="C365">
        <v>1782</v>
      </c>
      <c r="D365" t="s">
        <v>3173</v>
      </c>
      <c r="E365">
        <v>4294967296</v>
      </c>
      <c r="F365">
        <v>0</v>
      </c>
      <c r="H365">
        <v>6</v>
      </c>
      <c r="J365" s="30" t="str">
        <f>IF(A365&lt;&gt;"",IF(F365&lt;&gt;"",IF(OR(ISNA(A365),ISNA(F365)),"","["&amp;A365&amp;"]="&amp;F365&amp;","),""),"")</f>
        <v>[435]=0,</v>
      </c>
      <c r="K365" s="3">
        <f>A365</f>
        <v>435</v>
      </c>
      <c r="L365" s="3">
        <f>F365</f>
        <v>0</v>
      </c>
      <c r="M365" s="8" t="str">
        <f>VLOOKUP(A365,'ESO wayshrine names'!$A$3:$B$9992,2,)</f>
        <v>Dungeon: Stone Garden</v>
      </c>
      <c r="N365" s="3" t="str">
        <f>VLOOKUP(F365,'ESO zone constants'!$A$3:$D$9999,4,FALSE)</f>
        <v>Tamriel Map</v>
      </c>
    </row>
    <row r="366" spans="1:14" x14ac:dyDescent="0.25">
      <c r="A366" s="79">
        <v>436</v>
      </c>
      <c r="B366">
        <v>38</v>
      </c>
      <c r="C366">
        <v>1719</v>
      </c>
      <c r="D366" t="s">
        <v>3178</v>
      </c>
      <c r="E366">
        <v>743</v>
      </c>
      <c r="F366">
        <v>1160</v>
      </c>
      <c r="G366" t="s">
        <v>3178</v>
      </c>
      <c r="H366">
        <v>6</v>
      </c>
      <c r="J366" s="30" t="str">
        <f>IF(A366&lt;&gt;"",IF(F366&lt;&gt;"",IF(OR(ISNA(A366),ISNA(F366)),"","["&amp;A366&amp;"]="&amp;F366&amp;","),""),"")</f>
        <v>[436]=1160,</v>
      </c>
      <c r="K366" s="3">
        <f>A366</f>
        <v>436</v>
      </c>
      <c r="L366" s="3">
        <f>F366</f>
        <v>1160</v>
      </c>
      <c r="M366" s="8" t="str">
        <f>VLOOKUP(A366,'ESO wayshrine names'!$A$3:$B$9992,2,)</f>
        <v>Dungeon: Castle Thorn</v>
      </c>
      <c r="N366" s="3" t="str">
        <f>VLOOKUP(F366,'ESO zone constants'!$A$3:$D$9999,4,FALSE)</f>
        <v>Western Skyrim</v>
      </c>
    </row>
    <row r="367" spans="1:14" x14ac:dyDescent="0.25">
      <c r="A367" s="79">
        <v>437</v>
      </c>
      <c r="B367">
        <v>29</v>
      </c>
      <c r="C367">
        <v>1006</v>
      </c>
      <c r="D367" t="s">
        <v>2332</v>
      </c>
      <c r="E367">
        <v>448</v>
      </c>
      <c r="F367">
        <v>823</v>
      </c>
      <c r="G367" t="s">
        <v>3035</v>
      </c>
      <c r="H367">
        <v>6</v>
      </c>
      <c r="J367" s="30" t="str">
        <f>IF(A367&lt;&gt;"",IF(F367&lt;&gt;"",IF(OR(ISNA(A367),ISNA(F367)),"","["&amp;A367&amp;"]="&amp;F367&amp;","),""),"")</f>
        <v>[437]=823,</v>
      </c>
      <c r="K367" s="3">
        <f>A367</f>
        <v>437</v>
      </c>
      <c r="L367" s="3">
        <f>F367</f>
        <v>823</v>
      </c>
      <c r="M367" s="8" t="str">
        <f>VLOOKUP(A367,'ESO wayshrine names'!$A$3:$B$9992,2,)</f>
        <v>Dungeon: Black Drake Villa</v>
      </c>
      <c r="N367" s="3" t="str">
        <f>VLOOKUP(F367,'ESO zone constants'!$A$3:$D$9999,4,FALSE)</f>
        <v>Gold Coast</v>
      </c>
    </row>
    <row r="368" spans="1:14" x14ac:dyDescent="0.25">
      <c r="A368" s="79">
        <v>438</v>
      </c>
      <c r="B368">
        <v>38</v>
      </c>
      <c r="C368">
        <v>1719</v>
      </c>
      <c r="D368" t="s">
        <v>3178</v>
      </c>
      <c r="E368">
        <v>743</v>
      </c>
      <c r="F368">
        <v>1160</v>
      </c>
      <c r="G368" t="s">
        <v>3178</v>
      </c>
      <c r="H368">
        <v>7</v>
      </c>
      <c r="J368" s="30" t="str">
        <f>IF(A368&lt;&gt;"",IF(F368&lt;&gt;"",IF(OR(ISNA(A368),ISNA(F368)),"","["&amp;A368&amp;"]="&amp;F368&amp;","),""),"")</f>
        <v>[438]=1160,</v>
      </c>
      <c r="K368" s="3">
        <f>A368</f>
        <v>438</v>
      </c>
      <c r="L368" s="3">
        <f>F368</f>
        <v>1160</v>
      </c>
      <c r="M368" s="8" t="str">
        <f>VLOOKUP(A368,'ESO wayshrine names'!$A$3:$B$9992,2,)</f>
        <v>Snowmelt Suite</v>
      </c>
      <c r="N368" s="3" t="str">
        <f>VLOOKUP(F368,'ESO zone constants'!$A$3:$D$9999,4,FALSE)</f>
        <v>Western Skyrim</v>
      </c>
    </row>
    <row r="369" spans="1:14" x14ac:dyDescent="0.25">
      <c r="A369" s="79">
        <v>439</v>
      </c>
      <c r="B369">
        <v>38</v>
      </c>
      <c r="C369">
        <v>1719</v>
      </c>
      <c r="D369" t="s">
        <v>3178</v>
      </c>
      <c r="E369">
        <v>743</v>
      </c>
      <c r="F369">
        <v>1160</v>
      </c>
      <c r="G369" t="s">
        <v>3178</v>
      </c>
      <c r="H369">
        <v>7</v>
      </c>
      <c r="J369" s="30" t="str">
        <f>IF(A369&lt;&gt;"",IF(F369&lt;&gt;"",IF(OR(ISNA(A369),ISNA(F369)),"","["&amp;A369&amp;"]="&amp;F369&amp;","),""),"")</f>
        <v>[439]=1160,</v>
      </c>
      <c r="K369" s="3">
        <f>A369</f>
        <v>439</v>
      </c>
      <c r="L369" s="3">
        <f>F369</f>
        <v>1160</v>
      </c>
      <c r="M369" s="8" t="str">
        <f>VLOOKUP(A369,'ESO wayshrine names'!$A$3:$B$9992,2,)</f>
        <v>Proudspire Manor</v>
      </c>
      <c r="N369" s="3" t="str">
        <f>VLOOKUP(F369,'ESO zone constants'!$A$3:$D$9999,4,FALSE)</f>
        <v>Western Skyrim</v>
      </c>
    </row>
    <row r="370" spans="1:14" x14ac:dyDescent="0.25">
      <c r="A370" s="79">
        <v>440</v>
      </c>
      <c r="B370">
        <v>40</v>
      </c>
      <c r="C370">
        <v>1782</v>
      </c>
      <c r="D370" t="s">
        <v>3173</v>
      </c>
      <c r="E370">
        <v>4294967296</v>
      </c>
      <c r="F370">
        <v>0</v>
      </c>
      <c r="H370">
        <v>7</v>
      </c>
      <c r="J370" s="30" t="str">
        <f>IF(A370&lt;&gt;"",IF(F370&lt;&gt;"",IF(OR(ISNA(A370),ISNA(F370)),"","["&amp;A370&amp;"]="&amp;F370&amp;","),""),"")</f>
        <v>[440]=0,</v>
      </c>
      <c r="K370" s="3">
        <f>A370</f>
        <v>440</v>
      </c>
      <c r="L370" s="3">
        <f>F370</f>
        <v>0</v>
      </c>
      <c r="M370" s="8" t="str">
        <f>VLOOKUP(A370,'ESO wayshrine names'!$A$3:$B$9992,2,)</f>
        <v>Bastion Sanguinaris</v>
      </c>
      <c r="N370" s="3" t="str">
        <f>VLOOKUP(F370,'ESO zone constants'!$A$3:$D$9999,4,FALSE)</f>
        <v>Tamriel Map</v>
      </c>
    </row>
    <row r="371" spans="1:14" x14ac:dyDescent="0.25">
      <c r="A371" s="79">
        <v>441</v>
      </c>
      <c r="B371">
        <v>42</v>
      </c>
      <c r="C371">
        <v>1814</v>
      </c>
      <c r="D371" t="s">
        <v>2331</v>
      </c>
      <c r="E371">
        <v>783</v>
      </c>
      <c r="F371">
        <v>1207</v>
      </c>
      <c r="G371" t="s">
        <v>2331</v>
      </c>
      <c r="H371">
        <v>1</v>
      </c>
      <c r="J371" s="30" t="str">
        <f>IF(A371&lt;&gt;"",IF(F371&lt;&gt;"",IF(OR(ISNA(A371),ISNA(F371)),"","["&amp;A371&amp;"]="&amp;F371&amp;","),""),"")</f>
        <v>[441]=1207,</v>
      </c>
      <c r="K371" s="3">
        <f>A371</f>
        <v>441</v>
      </c>
      <c r="L371" s="3">
        <f>F371</f>
        <v>1207</v>
      </c>
      <c r="M371" s="8" t="str">
        <f>VLOOKUP(A371,'ESO wayshrine names'!$A$3:$B$9992,2,)</f>
        <v>Briar Rock Wayshrine</v>
      </c>
      <c r="N371" s="3" t="str">
        <f>VLOOKUP(F371,'ESO zone constants'!$A$3:$D$9999,4,FALSE)</f>
        <v>The Reach</v>
      </c>
    </row>
    <row r="372" spans="1:14" x14ac:dyDescent="0.25">
      <c r="A372" s="79">
        <v>442</v>
      </c>
      <c r="B372">
        <v>42</v>
      </c>
      <c r="C372">
        <v>1814</v>
      </c>
      <c r="D372" t="s">
        <v>2331</v>
      </c>
      <c r="E372">
        <v>783</v>
      </c>
      <c r="F372">
        <v>1207</v>
      </c>
      <c r="G372" t="s">
        <v>2331</v>
      </c>
      <c r="H372">
        <v>1</v>
      </c>
      <c r="J372" s="30" t="str">
        <f>IF(A372&lt;&gt;"",IF(F372&lt;&gt;"",IF(OR(ISNA(A372),ISNA(F372)),"","["&amp;A372&amp;"]="&amp;F372&amp;","),""),"")</f>
        <v>[442]=1207,</v>
      </c>
      <c r="K372" s="3">
        <f>A372</f>
        <v>442</v>
      </c>
      <c r="L372" s="3">
        <f>F372</f>
        <v>1207</v>
      </c>
      <c r="M372" s="8" t="str">
        <f>VLOOKUP(A372,'ESO wayshrine names'!$A$3:$B$9992,2,)</f>
        <v>Druadach Mountains Wayshrine</v>
      </c>
      <c r="N372" s="3" t="str">
        <f>VLOOKUP(F372,'ESO zone constants'!$A$3:$D$9999,4,FALSE)</f>
        <v>The Reach</v>
      </c>
    </row>
    <row r="373" spans="1:14" x14ac:dyDescent="0.25">
      <c r="A373" s="79">
        <v>443</v>
      </c>
      <c r="B373">
        <v>42</v>
      </c>
      <c r="C373">
        <v>1814</v>
      </c>
      <c r="D373" t="s">
        <v>2331</v>
      </c>
      <c r="E373">
        <v>783</v>
      </c>
      <c r="F373">
        <v>1207</v>
      </c>
      <c r="G373" t="s">
        <v>2331</v>
      </c>
      <c r="H373">
        <v>1</v>
      </c>
      <c r="J373" s="30" t="str">
        <f>IF(A373&lt;&gt;"",IF(F373&lt;&gt;"",IF(OR(ISNA(A373),ISNA(F373)),"","["&amp;A373&amp;"]="&amp;F373&amp;","),""),"")</f>
        <v>[443]=1207,</v>
      </c>
      <c r="K373" s="3">
        <f>A373</f>
        <v>443</v>
      </c>
      <c r="L373" s="3">
        <f>F373</f>
        <v>1207</v>
      </c>
      <c r="M373" s="8" t="str">
        <f>VLOOKUP(A373,'ESO wayshrine names'!$A$3:$B$9992,2,)</f>
        <v>North Markarth Wayshrine</v>
      </c>
      <c r="N373" s="3" t="str">
        <f>VLOOKUP(F373,'ESO zone constants'!$A$3:$D$9999,4,FALSE)</f>
        <v>The Reach</v>
      </c>
    </row>
    <row r="374" spans="1:14" x14ac:dyDescent="0.25">
      <c r="A374" s="79">
        <v>444</v>
      </c>
      <c r="B374">
        <v>42</v>
      </c>
      <c r="C374">
        <v>1814</v>
      </c>
      <c r="D374" t="s">
        <v>2331</v>
      </c>
      <c r="E374">
        <v>783</v>
      </c>
      <c r="F374">
        <v>1207</v>
      </c>
      <c r="G374" t="s">
        <v>2331</v>
      </c>
      <c r="H374">
        <v>1</v>
      </c>
      <c r="J374" s="30" t="str">
        <f>IF(A374&lt;&gt;"",IF(F374&lt;&gt;"",IF(OR(ISNA(A374),ISNA(F374)),"","["&amp;A374&amp;"]="&amp;F374&amp;","),""),"")</f>
        <v>[444]=1207,</v>
      </c>
      <c r="K374" s="3">
        <f>A374</f>
        <v>444</v>
      </c>
      <c r="L374" s="3">
        <f>F374</f>
        <v>1207</v>
      </c>
      <c r="M374" s="8" t="str">
        <f>VLOOKUP(A374,'ESO wayshrine names'!$A$3:$B$9992,2,)</f>
        <v>Lost Valley Wayshrine</v>
      </c>
      <c r="N374" s="3" t="str">
        <f>VLOOKUP(F374,'ESO zone constants'!$A$3:$D$9999,4,FALSE)</f>
        <v>The Reach</v>
      </c>
    </row>
    <row r="375" spans="1:14" x14ac:dyDescent="0.25">
      <c r="A375" s="79">
        <v>445</v>
      </c>
      <c r="B375">
        <v>42</v>
      </c>
      <c r="C375">
        <v>1814</v>
      </c>
      <c r="D375" t="s">
        <v>2331</v>
      </c>
      <c r="E375">
        <v>783</v>
      </c>
      <c r="F375">
        <v>1207</v>
      </c>
      <c r="G375" t="s">
        <v>2331</v>
      </c>
      <c r="H375">
        <v>1</v>
      </c>
      <c r="J375" s="30" t="str">
        <f>IF(A375&lt;&gt;"",IF(F375&lt;&gt;"",IF(OR(ISNA(A375),ISNA(F375)),"","["&amp;A375&amp;"]="&amp;F375&amp;","),""),"")</f>
        <v>[445]=1207,</v>
      </c>
      <c r="K375" s="3">
        <f>A375</f>
        <v>445</v>
      </c>
      <c r="L375" s="3">
        <f>F375</f>
        <v>1207</v>
      </c>
      <c r="M375" s="8" t="str">
        <f>VLOOKUP(A375,'ESO wayshrine names'!$A$3:$B$9992,2,)</f>
        <v>Karthwasten Wayshrine</v>
      </c>
      <c r="N375" s="3" t="str">
        <f>VLOOKUP(F375,'ESO zone constants'!$A$3:$D$9999,4,FALSE)</f>
        <v>The Reach</v>
      </c>
    </row>
    <row r="376" spans="1:14" x14ac:dyDescent="0.25">
      <c r="A376" s="79">
        <v>446</v>
      </c>
      <c r="B376">
        <v>40</v>
      </c>
      <c r="C376">
        <v>1782</v>
      </c>
      <c r="D376" t="s">
        <v>3173</v>
      </c>
      <c r="E376">
        <v>4294967296</v>
      </c>
      <c r="F376">
        <v>0</v>
      </c>
      <c r="H376">
        <v>1</v>
      </c>
      <c r="J376" s="30" t="str">
        <f>IF(A376&lt;&gt;"",IF(F376&lt;&gt;"",IF(OR(ISNA(A376),ISNA(F376)),"","["&amp;A376&amp;"]="&amp;F376&amp;","),""),"")</f>
        <v>[446]=0,</v>
      </c>
      <c r="K376" s="3">
        <f>A376</f>
        <v>446</v>
      </c>
      <c r="L376" s="3">
        <f>F376</f>
        <v>0</v>
      </c>
      <c r="M376" s="8" t="str">
        <f>VLOOKUP(A376,'ESO wayshrine names'!$A$3:$B$9992,2,)</f>
        <v>Arkthzand Wayshrine</v>
      </c>
      <c r="N376" s="3" t="str">
        <f>VLOOKUP(F376,'ESO zone constants'!$A$3:$D$9999,4,FALSE)</f>
        <v>Tamriel Map</v>
      </c>
    </row>
    <row r="377" spans="1:14" x14ac:dyDescent="0.25">
      <c r="A377" s="79">
        <v>447</v>
      </c>
      <c r="B377">
        <v>42</v>
      </c>
      <c r="C377">
        <v>1814</v>
      </c>
      <c r="D377" t="s">
        <v>2331</v>
      </c>
      <c r="E377">
        <v>783</v>
      </c>
      <c r="F377">
        <v>1207</v>
      </c>
      <c r="G377" t="s">
        <v>2331</v>
      </c>
      <c r="H377">
        <v>1</v>
      </c>
      <c r="J377" s="30" t="str">
        <f>IF(A377&lt;&gt;"",IF(F377&lt;&gt;"",IF(OR(ISNA(A377),ISNA(F377)),"","["&amp;A377&amp;"]="&amp;F377&amp;","),""),"")</f>
        <v>[447]=1207,</v>
      </c>
      <c r="K377" s="3">
        <f>A377</f>
        <v>447</v>
      </c>
      <c r="L377" s="3">
        <f>F377</f>
        <v>1207</v>
      </c>
      <c r="M377" s="8" t="str">
        <f>VLOOKUP(A377,'ESO wayshrine names'!$A$3:$B$9992,2,)</f>
        <v>Rebel's Retreat Wayshrine</v>
      </c>
      <c r="N377" s="3" t="str">
        <f>VLOOKUP(F377,'ESO zone constants'!$A$3:$D$9999,4,FALSE)</f>
        <v>The Reach</v>
      </c>
    </row>
    <row r="378" spans="1:14" x14ac:dyDescent="0.25">
      <c r="A378" s="79">
        <v>448</v>
      </c>
      <c r="B378">
        <v>40</v>
      </c>
      <c r="C378">
        <v>1782</v>
      </c>
      <c r="D378" t="s">
        <v>3173</v>
      </c>
      <c r="E378">
        <v>4294967296</v>
      </c>
      <c r="F378">
        <v>0</v>
      </c>
      <c r="H378">
        <v>1</v>
      </c>
      <c r="J378" s="30" t="str">
        <f>IF(A378&lt;&gt;"",IF(F378&lt;&gt;"",IF(OR(ISNA(A378),ISNA(F378)),"","["&amp;A378&amp;"]="&amp;F378&amp;","),""),"")</f>
        <v>[448]=0,</v>
      </c>
      <c r="K378" s="3">
        <f>A378</f>
        <v>448</v>
      </c>
      <c r="L378" s="3">
        <f>F378</f>
        <v>0</v>
      </c>
      <c r="M378" s="8" t="str">
        <f>VLOOKUP(A378,'ESO wayshrine names'!$A$3:$B$9992,2,)</f>
        <v>Nighthollow Wayshrine</v>
      </c>
      <c r="N378" s="3" t="str">
        <f>VLOOKUP(F378,'ESO zone constants'!$A$3:$D$9999,4,FALSE)</f>
        <v>Tamriel Map</v>
      </c>
    </row>
    <row r="379" spans="1:14" x14ac:dyDescent="0.25">
      <c r="A379" s="79">
        <v>449</v>
      </c>
      <c r="B379">
        <v>42</v>
      </c>
      <c r="C379">
        <v>1814</v>
      </c>
      <c r="D379" t="s">
        <v>2331</v>
      </c>
      <c r="E379">
        <v>783</v>
      </c>
      <c r="F379">
        <v>1207</v>
      </c>
      <c r="G379" t="s">
        <v>2331</v>
      </c>
      <c r="H379">
        <v>1</v>
      </c>
      <c r="J379" s="30" t="str">
        <f>IF(A379&lt;&gt;"",IF(F379&lt;&gt;"",IF(OR(ISNA(A379),ISNA(F379)),"","["&amp;A379&amp;"]="&amp;F379&amp;","),""),"")</f>
        <v>[449]=1207,</v>
      </c>
      <c r="K379" s="3">
        <f>A379</f>
        <v>449</v>
      </c>
      <c r="L379" s="3">
        <f>F379</f>
        <v>1207</v>
      </c>
      <c r="M379" s="8" t="str">
        <f>VLOOKUP(A379,'ESO wayshrine names'!$A$3:$B$9992,2,)</f>
        <v>Markarth Wayshrine</v>
      </c>
      <c r="N379" s="3" t="str">
        <f>VLOOKUP(F379,'ESO zone constants'!$A$3:$D$9999,4,FALSE)</f>
        <v>The Reach</v>
      </c>
    </row>
    <row r="380" spans="1:14" x14ac:dyDescent="0.25">
      <c r="A380" s="79">
        <v>450</v>
      </c>
      <c r="B380">
        <v>38</v>
      </c>
      <c r="C380">
        <v>1719</v>
      </c>
      <c r="D380" t="s">
        <v>3178</v>
      </c>
      <c r="E380">
        <v>743</v>
      </c>
      <c r="F380">
        <v>1160</v>
      </c>
      <c r="G380" t="s">
        <v>3178</v>
      </c>
      <c r="H380">
        <v>1</v>
      </c>
      <c r="J380" s="30" t="str">
        <f>IF(A380&lt;&gt;"",IF(F380&lt;&gt;"",IF(OR(ISNA(A380),ISNA(F380)),"","["&amp;A380&amp;"]="&amp;F380&amp;","),""),"")</f>
        <v>[450]=1160,</v>
      </c>
      <c r="K380" s="3">
        <f>A380</f>
        <v>450</v>
      </c>
      <c r="L380" s="3">
        <f>F380</f>
        <v>1160</v>
      </c>
      <c r="M380" s="8" t="str">
        <f>VLOOKUP(A380,'ESO wayshrine names'!$A$3:$B$9992,2,)</f>
        <v>Giant's Coast Wayshrine</v>
      </c>
      <c r="N380" s="3" t="str">
        <f>VLOOKUP(F380,'ESO zone constants'!$A$3:$D$9999,4,FALSE)</f>
        <v>Western Skyrim</v>
      </c>
    </row>
    <row r="381" spans="1:14" x14ac:dyDescent="0.25">
      <c r="A381" s="79">
        <v>451</v>
      </c>
      <c r="B381">
        <v>38</v>
      </c>
      <c r="C381">
        <v>1719</v>
      </c>
      <c r="D381" t="s">
        <v>3178</v>
      </c>
      <c r="E381">
        <v>743</v>
      </c>
      <c r="F381">
        <v>1160</v>
      </c>
      <c r="G381" t="s">
        <v>3178</v>
      </c>
      <c r="H381">
        <v>1</v>
      </c>
      <c r="J381" s="30" t="str">
        <f>IF(A381&lt;&gt;"",IF(F381&lt;&gt;"",IF(OR(ISNA(A381),ISNA(F381)),"","["&amp;A381&amp;"]="&amp;F381&amp;","),""),"")</f>
        <v>[451]=1160,</v>
      </c>
      <c r="K381" s="3">
        <f>A381</f>
        <v>451</v>
      </c>
      <c r="L381" s="3">
        <f>F381</f>
        <v>1160</v>
      </c>
      <c r="M381" s="8" t="str">
        <f>VLOOKUP(A381,'ESO wayshrine names'!$A$3:$B$9992,2,)</f>
        <v>Northern Watch Wayshrine</v>
      </c>
      <c r="N381" s="3" t="str">
        <f>VLOOKUP(F381,'ESO zone constants'!$A$3:$D$9999,4,FALSE)</f>
        <v>Western Skyrim</v>
      </c>
    </row>
    <row r="382" spans="1:14" x14ac:dyDescent="0.25">
      <c r="A382" s="79">
        <v>452</v>
      </c>
      <c r="B382">
        <v>38</v>
      </c>
      <c r="C382">
        <v>1719</v>
      </c>
      <c r="D382" t="s">
        <v>3178</v>
      </c>
      <c r="E382">
        <v>743</v>
      </c>
      <c r="F382">
        <v>1160</v>
      </c>
      <c r="G382" t="s">
        <v>3178</v>
      </c>
      <c r="H382">
        <v>7</v>
      </c>
      <c r="J382" s="30" t="str">
        <f>IF(A382&lt;&gt;"",IF(F382&lt;&gt;"",IF(OR(ISNA(A382),ISNA(F382)),"","["&amp;A382&amp;"]="&amp;F382&amp;","),""),"")</f>
        <v>[452]=1160,</v>
      </c>
      <c r="K382" s="3">
        <f>A382</f>
        <v>452</v>
      </c>
      <c r="L382" s="3">
        <f>F382</f>
        <v>1160</v>
      </c>
      <c r="M382" s="8" t="str">
        <f>VLOOKUP(A382,'ESO wayshrine names'!$A$3:$B$9992,2,)</f>
        <v>Antiquarian's Alpine Gallery</v>
      </c>
      <c r="N382" s="3" t="str">
        <f>VLOOKUP(F382,'ESO zone constants'!$A$3:$D$9999,4,FALSE)</f>
        <v>Western Skyrim</v>
      </c>
    </row>
    <row r="383" spans="1:14" x14ac:dyDescent="0.25">
      <c r="A383" s="79">
        <v>453</v>
      </c>
      <c r="B383">
        <v>38</v>
      </c>
      <c r="C383">
        <v>1719</v>
      </c>
      <c r="D383" t="s">
        <v>3178</v>
      </c>
      <c r="E383">
        <v>743</v>
      </c>
      <c r="F383">
        <v>1160</v>
      </c>
      <c r="G383" t="s">
        <v>3178</v>
      </c>
      <c r="H383">
        <v>7</v>
      </c>
      <c r="J383" s="30" t="str">
        <f>IF(A383&lt;&gt;"",IF(F383&lt;&gt;"",IF(OR(ISNA(A383),ISNA(F383)),"","["&amp;A383&amp;"]="&amp;F383&amp;","),""),"")</f>
        <v>[453]=1160,</v>
      </c>
      <c r="K383" s="3">
        <f>A383</f>
        <v>453</v>
      </c>
      <c r="L383" s="3">
        <f>F383</f>
        <v>1160</v>
      </c>
      <c r="M383" s="8" t="str">
        <f>VLOOKUP(A383,'ESO wayshrine names'!$A$3:$B$9992,2,)</f>
        <v>Stillwaters Retreat</v>
      </c>
      <c r="N383" s="3" t="str">
        <f>VLOOKUP(F383,'ESO zone constants'!$A$3:$D$9999,4,FALSE)</f>
        <v>Western Skyrim</v>
      </c>
    </row>
    <row r="384" spans="1:14" x14ac:dyDescent="0.25">
      <c r="A384" s="79">
        <v>454</v>
      </c>
      <c r="B384">
        <v>10</v>
      </c>
      <c r="C384">
        <v>13</v>
      </c>
      <c r="D384" t="s">
        <v>107</v>
      </c>
      <c r="E384">
        <v>10</v>
      </c>
      <c r="F384">
        <v>57</v>
      </c>
      <c r="G384" t="s">
        <v>107</v>
      </c>
      <c r="H384">
        <v>6</v>
      </c>
      <c r="J384" s="30" t="str">
        <f>IF(A384&lt;&gt;"",IF(F384&lt;&gt;"",IF(OR(ISNA(A384),ISNA(F384)),"","["&amp;A384&amp;"]="&amp;F384&amp;","),""),"")</f>
        <v>[454]=57,</v>
      </c>
      <c r="K384" s="3">
        <f>A384</f>
        <v>454</v>
      </c>
      <c r="L384" s="3">
        <f>F384</f>
        <v>57</v>
      </c>
      <c r="M384" s="8" t="str">
        <f>VLOOKUP(A384,'ESO wayshrine names'!$A$3:$B$9992,2,)</f>
        <v>Dungeon: The Cauldron</v>
      </c>
      <c r="N384" s="3" t="str">
        <f>VLOOKUP(F384,'ESO zone constants'!$A$3:$D$9999,4,FALSE)</f>
        <v>Deshaan</v>
      </c>
    </row>
    <row r="385" spans="1:14" x14ac:dyDescent="0.25">
      <c r="A385" s="79">
        <v>455</v>
      </c>
      <c r="B385">
        <v>38</v>
      </c>
      <c r="C385">
        <v>1719</v>
      </c>
      <c r="D385" t="s">
        <v>3178</v>
      </c>
      <c r="E385">
        <v>743</v>
      </c>
      <c r="F385">
        <v>1160</v>
      </c>
      <c r="G385" t="s">
        <v>3178</v>
      </c>
      <c r="H385">
        <v>7</v>
      </c>
      <c r="J385" s="30" t="str">
        <f>IF(A385&lt;&gt;"",IF(F385&lt;&gt;"",IF(OR(ISNA(A385),ISNA(F385)),"","["&amp;A385&amp;"]="&amp;F385&amp;","),""),"")</f>
        <v>[455]=1160,</v>
      </c>
      <c r="K385" s="3">
        <f>A385</f>
        <v>455</v>
      </c>
      <c r="L385" s="3">
        <f>F385</f>
        <v>1160</v>
      </c>
      <c r="M385" s="8" t="str">
        <f>VLOOKUP(A385,'ESO wayshrine names'!$A$3:$B$9992,2,)</f>
        <v>Shalidor's Shrouded Realm</v>
      </c>
      <c r="N385" s="3" t="str">
        <f>VLOOKUP(F385,'ESO zone constants'!$A$3:$D$9999,4,FALSE)</f>
        <v>Western Skyrim</v>
      </c>
    </row>
    <row r="386" spans="1:14" x14ac:dyDescent="0.25">
      <c r="A386" s="79">
        <v>456</v>
      </c>
      <c r="B386">
        <v>42</v>
      </c>
      <c r="C386">
        <v>1814</v>
      </c>
      <c r="D386" t="s">
        <v>2331</v>
      </c>
      <c r="E386">
        <v>783</v>
      </c>
      <c r="F386">
        <v>1207</v>
      </c>
      <c r="G386" t="s">
        <v>2331</v>
      </c>
      <c r="H386">
        <v>7</v>
      </c>
      <c r="J386" s="30" t="str">
        <f>IF(A386&lt;&gt;"",IF(F386&lt;&gt;"",IF(OR(ISNA(A386),ISNA(F386)),"","["&amp;A386&amp;"]="&amp;F386&amp;","),""),"")</f>
        <v>[456]=1207,</v>
      </c>
      <c r="K386" s="3">
        <f>A386</f>
        <v>456</v>
      </c>
      <c r="L386" s="3">
        <f>F386</f>
        <v>1207</v>
      </c>
      <c r="M386" s="8" t="str">
        <f>VLOOKUP(A386,'ESO wayshrine names'!$A$3:$B$9992,2,)</f>
        <v>Stone Eagle Aerie</v>
      </c>
      <c r="N386" s="3" t="str">
        <f>VLOOKUP(F386,'ESO zone constants'!$A$3:$D$9999,4,FALSE)</f>
        <v>The Reach</v>
      </c>
    </row>
    <row r="387" spans="1:14" x14ac:dyDescent="0.25">
      <c r="A387" s="79">
        <v>457</v>
      </c>
      <c r="B387">
        <v>42</v>
      </c>
      <c r="C387">
        <v>1814</v>
      </c>
      <c r="D387" t="s">
        <v>2331</v>
      </c>
      <c r="E387">
        <v>783</v>
      </c>
      <c r="F387">
        <v>1207</v>
      </c>
      <c r="G387" t="s">
        <v>2331</v>
      </c>
      <c r="H387">
        <v>0</v>
      </c>
      <c r="J387" s="30" t="str">
        <f>IF(A387&lt;&gt;"",IF(F387&lt;&gt;"",IF(OR(ISNA(A387),ISNA(F387)),"","["&amp;A387&amp;"]="&amp;F387&amp;","),""),"")</f>
        <v>[457]=1207,</v>
      </c>
      <c r="K387" s="3">
        <f>A387</f>
        <v>457</v>
      </c>
      <c r="L387" s="3">
        <f>F387</f>
        <v>1207</v>
      </c>
      <c r="M387" s="8" t="str">
        <f>VLOOKUP(A387,'ESO wayshrine names'!$A$3:$B$9992,2,)</f>
        <v>Vateshran Hollows</v>
      </c>
      <c r="N387" s="3" t="str">
        <f>VLOOKUP(F387,'ESO zone constants'!$A$3:$D$9999,4,FALSE)</f>
        <v>The Reach</v>
      </c>
    </row>
    <row r="388" spans="1:14" x14ac:dyDescent="0.25">
      <c r="A388" s="79">
        <v>458</v>
      </c>
      <c r="B388">
        <v>43</v>
      </c>
      <c r="C388">
        <v>1887</v>
      </c>
      <c r="D388" t="s">
        <v>3222</v>
      </c>
      <c r="E388">
        <v>834</v>
      </c>
      <c r="F388">
        <v>1261</v>
      </c>
      <c r="G388" t="s">
        <v>3222</v>
      </c>
      <c r="H388">
        <v>1</v>
      </c>
      <c r="J388" s="30" t="str">
        <f>IF(A388&lt;&gt;"",IF(F388&lt;&gt;"",IF(OR(ISNA(A388),ISNA(F388)),"","["&amp;A388&amp;"]="&amp;F388&amp;","),""),"")</f>
        <v>[458]=1261,</v>
      </c>
      <c r="K388" s="3">
        <f>A388</f>
        <v>458</v>
      </c>
      <c r="L388" s="3">
        <f>F388</f>
        <v>1261</v>
      </c>
      <c r="M388" s="8" t="str">
        <f>VLOOKUP(A388,'ESO wayshrine names'!$A$3:$B$9992,2,)</f>
        <v>Leyawiin Wayshrine</v>
      </c>
      <c r="N388" s="3" t="str">
        <f>VLOOKUP(F388,'ESO zone constants'!$A$3:$D$9999,4,FALSE)</f>
        <v>Blackwood</v>
      </c>
    </row>
    <row r="389" spans="1:14" x14ac:dyDescent="0.25">
      <c r="A389" s="79">
        <v>459</v>
      </c>
      <c r="B389">
        <v>43</v>
      </c>
      <c r="C389">
        <v>1887</v>
      </c>
      <c r="D389" t="s">
        <v>3222</v>
      </c>
      <c r="E389">
        <v>834</v>
      </c>
      <c r="F389">
        <v>1261</v>
      </c>
      <c r="G389" t="s">
        <v>3222</v>
      </c>
      <c r="H389">
        <v>1</v>
      </c>
      <c r="J389" s="30" t="str">
        <f>IF(A389&lt;&gt;"",IF(F389&lt;&gt;"",IF(OR(ISNA(A389),ISNA(F389)),"","["&amp;A389&amp;"]="&amp;F389&amp;","),""),"")</f>
        <v>[459]=1261,</v>
      </c>
      <c r="K389" s="3">
        <f>A389</f>
        <v>459</v>
      </c>
      <c r="L389" s="3">
        <f>F389</f>
        <v>1261</v>
      </c>
      <c r="M389" s="8" t="str">
        <f>VLOOKUP(A389,'ESO wayshrine names'!$A$3:$B$9992,2,)</f>
        <v>Gideon Wayshrine</v>
      </c>
      <c r="N389" s="3" t="str">
        <f>VLOOKUP(F389,'ESO zone constants'!$A$3:$D$9999,4,FALSE)</f>
        <v>Blackwood</v>
      </c>
    </row>
    <row r="390" spans="1:14" x14ac:dyDescent="0.25">
      <c r="A390" s="79">
        <v>460</v>
      </c>
      <c r="B390">
        <v>43</v>
      </c>
      <c r="C390">
        <v>1887</v>
      </c>
      <c r="D390" t="s">
        <v>3222</v>
      </c>
      <c r="E390">
        <v>834</v>
      </c>
      <c r="F390">
        <v>1261</v>
      </c>
      <c r="G390" t="s">
        <v>3222</v>
      </c>
      <c r="H390">
        <v>1</v>
      </c>
      <c r="J390" s="30" t="str">
        <f>IF(A390&lt;&gt;"",IF(F390&lt;&gt;"",IF(OR(ISNA(A390),ISNA(F390)),"","["&amp;A390&amp;"]="&amp;F390&amp;","),""),"")</f>
        <v>[460]=1261,</v>
      </c>
      <c r="K390" s="3">
        <f>A390</f>
        <v>460</v>
      </c>
      <c r="L390" s="3">
        <f>F390</f>
        <v>1261</v>
      </c>
      <c r="M390" s="8" t="str">
        <f>VLOOKUP(A390,'ESO wayshrine names'!$A$3:$B$9992,2,)</f>
        <v>Borderwatch Wayshrine</v>
      </c>
      <c r="N390" s="3" t="str">
        <f>VLOOKUP(F390,'ESO zone constants'!$A$3:$D$9999,4,FALSE)</f>
        <v>Blackwood</v>
      </c>
    </row>
    <row r="391" spans="1:14" x14ac:dyDescent="0.25">
      <c r="A391" s="79">
        <v>461</v>
      </c>
      <c r="B391">
        <v>43</v>
      </c>
      <c r="C391">
        <v>1887</v>
      </c>
      <c r="D391" t="s">
        <v>3222</v>
      </c>
      <c r="E391">
        <v>834</v>
      </c>
      <c r="F391">
        <v>1261</v>
      </c>
      <c r="G391" t="s">
        <v>3222</v>
      </c>
      <c r="H391">
        <v>1</v>
      </c>
      <c r="J391" s="30" t="str">
        <f>IF(A391&lt;&gt;"",IF(F391&lt;&gt;"",IF(OR(ISNA(A391),ISNA(F391)),"","["&amp;A391&amp;"]="&amp;F391&amp;","),""),"")</f>
        <v>[461]=1261,</v>
      </c>
      <c r="K391" s="3">
        <f>A391</f>
        <v>461</v>
      </c>
      <c r="L391" s="3">
        <f>F391</f>
        <v>1261</v>
      </c>
      <c r="M391" s="8" t="str">
        <f>VLOOKUP(A391,'ESO wayshrine names'!$A$3:$B$9992,2,)</f>
        <v>Fort Redmane Wayshrine</v>
      </c>
      <c r="N391" s="3" t="str">
        <f>VLOOKUP(F391,'ESO zone constants'!$A$3:$D$9999,4,FALSE)</f>
        <v>Blackwood</v>
      </c>
    </row>
    <row r="392" spans="1:14" x14ac:dyDescent="0.25">
      <c r="A392" s="79">
        <v>462</v>
      </c>
      <c r="B392">
        <v>43</v>
      </c>
      <c r="C392">
        <v>1887</v>
      </c>
      <c r="D392" t="s">
        <v>3222</v>
      </c>
      <c r="E392">
        <v>834</v>
      </c>
      <c r="F392">
        <v>1261</v>
      </c>
      <c r="G392" t="s">
        <v>3222</v>
      </c>
      <c r="H392">
        <v>1</v>
      </c>
      <c r="J392" s="30" t="str">
        <f>IF(A392&lt;&gt;"",IF(F392&lt;&gt;"",IF(OR(ISNA(A392),ISNA(F392)),"","["&amp;A392&amp;"]="&amp;F392&amp;","),""),"")</f>
        <v>[462]=1261,</v>
      </c>
      <c r="K392" s="3">
        <f>A392</f>
        <v>462</v>
      </c>
      <c r="L392" s="3">
        <f>F392</f>
        <v>1261</v>
      </c>
      <c r="M392" s="8" t="str">
        <f>VLOOKUP(A392,'ESO wayshrine names'!$A$3:$B$9992,2,)</f>
        <v>Bloodrun Wayshrine</v>
      </c>
      <c r="N392" s="3" t="str">
        <f>VLOOKUP(F392,'ESO zone constants'!$A$3:$D$9999,4,FALSE)</f>
        <v>Blackwood</v>
      </c>
    </row>
    <row r="393" spans="1:14" x14ac:dyDescent="0.25">
      <c r="A393" s="79">
        <v>463</v>
      </c>
      <c r="B393">
        <v>43</v>
      </c>
      <c r="C393">
        <v>1887</v>
      </c>
      <c r="D393" t="s">
        <v>3222</v>
      </c>
      <c r="E393">
        <v>834</v>
      </c>
      <c r="F393">
        <v>1261</v>
      </c>
      <c r="G393" t="s">
        <v>3222</v>
      </c>
      <c r="H393">
        <v>1</v>
      </c>
      <c r="J393" s="30" t="str">
        <f>IF(A393&lt;&gt;"",IF(F393&lt;&gt;"",IF(OR(ISNA(A393),ISNA(F393)),"","["&amp;A393&amp;"]="&amp;F393&amp;","),""),"")</f>
        <v>[463]=1261,</v>
      </c>
      <c r="K393" s="3">
        <f>A393</f>
        <v>463</v>
      </c>
      <c r="L393" s="3">
        <f>F393</f>
        <v>1261</v>
      </c>
      <c r="M393" s="8" t="str">
        <f>VLOOKUP(A393,'ESO wayshrine names'!$A$3:$B$9992,2,)</f>
        <v>Blueblood Wayshrine</v>
      </c>
      <c r="N393" s="3" t="str">
        <f>VLOOKUP(F393,'ESO zone constants'!$A$3:$D$9999,4,FALSE)</f>
        <v>Blackwood</v>
      </c>
    </row>
    <row r="394" spans="1:14" x14ac:dyDescent="0.25">
      <c r="A394" s="79">
        <v>464</v>
      </c>
      <c r="B394">
        <v>43</v>
      </c>
      <c r="C394">
        <v>1887</v>
      </c>
      <c r="D394" t="s">
        <v>3222</v>
      </c>
      <c r="E394">
        <v>834</v>
      </c>
      <c r="F394">
        <v>1261</v>
      </c>
      <c r="G394" t="s">
        <v>3222</v>
      </c>
      <c r="H394">
        <v>1</v>
      </c>
      <c r="J394" s="30" t="str">
        <f>IF(A394&lt;&gt;"",IF(F394&lt;&gt;"",IF(OR(ISNA(A394),ISNA(F394)),"","["&amp;A394&amp;"]="&amp;F394&amp;","),""),"")</f>
        <v>[464]=1261,</v>
      </c>
      <c r="K394" s="3">
        <f>A394</f>
        <v>464</v>
      </c>
      <c r="L394" s="3">
        <f>F394</f>
        <v>1261</v>
      </c>
      <c r="M394" s="8" t="str">
        <f>VLOOKUP(A394,'ESO wayshrine names'!$A$3:$B$9992,2,)</f>
        <v>Stonewastes Wayshrine</v>
      </c>
      <c r="N394" s="3" t="str">
        <f>VLOOKUP(F394,'ESO zone constants'!$A$3:$D$9999,4,FALSE)</f>
        <v>Blackwood</v>
      </c>
    </row>
    <row r="395" spans="1:14" x14ac:dyDescent="0.25">
      <c r="A395" s="79">
        <v>465</v>
      </c>
      <c r="B395">
        <v>30</v>
      </c>
      <c r="C395">
        <v>1060</v>
      </c>
      <c r="D395" t="s">
        <v>532</v>
      </c>
      <c r="E395">
        <v>467</v>
      </c>
      <c r="F395">
        <v>849</v>
      </c>
      <c r="G395" t="s">
        <v>532</v>
      </c>
      <c r="H395">
        <v>7</v>
      </c>
      <c r="J395" s="30" t="str">
        <f>IF(A395&lt;&gt;"",IF(F395&lt;&gt;"",IF(OR(ISNA(A395),ISNA(F395)),"","["&amp;A395&amp;"]="&amp;F395&amp;","),""),"")</f>
        <v>[465]=849,</v>
      </c>
      <c r="K395" s="3">
        <f>A395</f>
        <v>465</v>
      </c>
      <c r="L395" s="3">
        <f>F395</f>
        <v>849</v>
      </c>
      <c r="M395" s="8" t="str">
        <f>VLOOKUP(A395,'ESO wayshrine names'!$A$3:$B$9992,2,)</f>
        <v>Kushalit Sanctuary</v>
      </c>
      <c r="N395" s="3" t="str">
        <f>VLOOKUP(F395,'ESO zone constants'!$A$3:$D$9999,4,FALSE)</f>
        <v>Vvardenfell</v>
      </c>
    </row>
    <row r="396" spans="1:14" x14ac:dyDescent="0.25">
      <c r="A396" s="79">
        <v>466</v>
      </c>
      <c r="B396">
        <v>29</v>
      </c>
      <c r="C396">
        <v>1006</v>
      </c>
      <c r="D396" t="s">
        <v>2332</v>
      </c>
      <c r="E396">
        <v>448</v>
      </c>
      <c r="F396">
        <v>823</v>
      </c>
      <c r="G396" t="s">
        <v>3035</v>
      </c>
      <c r="H396">
        <v>7</v>
      </c>
      <c r="J396" s="30" t="str">
        <f>IF(A396&lt;&gt;"",IF(F396&lt;&gt;"",IF(OR(ISNA(A396),ISNA(F396)),"","["&amp;A396&amp;"]="&amp;F396&amp;","),""),"")</f>
        <v>[466]=823,</v>
      </c>
      <c r="K396" s="3">
        <f>A396</f>
        <v>466</v>
      </c>
      <c r="L396" s="3">
        <f>F396</f>
        <v>823</v>
      </c>
      <c r="M396" s="8" t="str">
        <f>VLOOKUP(A396,'ESO wayshrine names'!$A$3:$B$9992,2,)</f>
        <v>Varlaisvea Ayleid Ruins</v>
      </c>
      <c r="N396" s="3" t="str">
        <f>VLOOKUP(F396,'ESO zone constants'!$A$3:$D$9999,4,FALSE)</f>
        <v>Gold Coast</v>
      </c>
    </row>
    <row r="397" spans="1:14" x14ac:dyDescent="0.25">
      <c r="A397" s="79">
        <v>467</v>
      </c>
      <c r="B397">
        <v>43</v>
      </c>
      <c r="C397">
        <v>1887</v>
      </c>
      <c r="D397" t="s">
        <v>3222</v>
      </c>
      <c r="E397">
        <v>834</v>
      </c>
      <c r="F397">
        <v>1261</v>
      </c>
      <c r="G397" t="s">
        <v>3222</v>
      </c>
      <c r="H397">
        <v>1</v>
      </c>
      <c r="J397" s="30" t="str">
        <f>IF(A397&lt;&gt;"",IF(F397&lt;&gt;"",IF(OR(ISNA(A397),ISNA(F397)),"","["&amp;A397&amp;"]="&amp;F397&amp;","),""),"")</f>
        <v>[467]=1261,</v>
      </c>
      <c r="K397" s="3">
        <f>A397</f>
        <v>467</v>
      </c>
      <c r="L397" s="3">
        <f>F397</f>
        <v>1261</v>
      </c>
      <c r="M397" s="8" t="str">
        <f>VLOOKUP(A397,'ESO wayshrine names'!$A$3:$B$9992,2,)</f>
        <v>Leyawiin Outskirts Wayshrine</v>
      </c>
      <c r="N397" s="3" t="str">
        <f>VLOOKUP(F397,'ESO zone constants'!$A$3:$D$9999,4,FALSE)</f>
        <v>Blackwood</v>
      </c>
    </row>
    <row r="398" spans="1:14" x14ac:dyDescent="0.25">
      <c r="A398" s="79">
        <v>468</v>
      </c>
      <c r="B398">
        <v>43</v>
      </c>
      <c r="C398">
        <v>1887</v>
      </c>
      <c r="D398" t="s">
        <v>3222</v>
      </c>
      <c r="E398">
        <v>834</v>
      </c>
      <c r="F398">
        <v>1261</v>
      </c>
      <c r="G398" t="s">
        <v>3222</v>
      </c>
      <c r="H398">
        <v>3</v>
      </c>
      <c r="J398" s="30" t="str">
        <f>IF(A398&lt;&gt;"",IF(F398&lt;&gt;"",IF(OR(ISNA(A398),ISNA(F398)),"","["&amp;A398&amp;"]="&amp;F398&amp;","),""),"")</f>
        <v>[468]=1261,</v>
      </c>
      <c r="K398" s="3">
        <f>A398</f>
        <v>468</v>
      </c>
      <c r="L398" s="3">
        <f>F398</f>
        <v>1261</v>
      </c>
      <c r="M398" s="8" t="str">
        <f>VLOOKUP(A398,'ESO wayshrine names'!$A$3:$B$9992,2,)</f>
        <v>Trial: Rockgrove</v>
      </c>
      <c r="N398" s="3" t="str">
        <f>VLOOKUP(F398,'ESO zone constants'!$A$3:$D$9999,4,FALSE)</f>
        <v>Blackwood</v>
      </c>
    </row>
    <row r="399" spans="1:14" x14ac:dyDescent="0.25">
      <c r="A399" s="79">
        <v>469</v>
      </c>
      <c r="B399">
        <v>43</v>
      </c>
      <c r="C399">
        <v>1887</v>
      </c>
      <c r="D399" t="s">
        <v>3222</v>
      </c>
      <c r="E399">
        <v>834</v>
      </c>
      <c r="F399">
        <v>1261</v>
      </c>
      <c r="G399" t="s">
        <v>3222</v>
      </c>
      <c r="H399">
        <v>6</v>
      </c>
      <c r="J399" s="30" t="str">
        <f>IF(A399&lt;&gt;"",IF(F399&lt;&gt;"",IF(OR(ISNA(A399),ISNA(F399)),"","["&amp;A399&amp;"]="&amp;F399&amp;","),""),"")</f>
        <v>[469]=1261,</v>
      </c>
      <c r="K399" s="3">
        <f>A399</f>
        <v>469</v>
      </c>
      <c r="L399" s="3">
        <f>F399</f>
        <v>1261</v>
      </c>
      <c r="M399" s="8" t="str">
        <f>VLOOKUP(A399,'ESO wayshrine names'!$A$3:$B$9992,2,)</f>
        <v>Dungeon: The Dread Cellar</v>
      </c>
      <c r="N399" s="3" t="str">
        <f>VLOOKUP(F399,'ESO zone constants'!$A$3:$D$9999,4,FALSE)</f>
        <v>Blackwood</v>
      </c>
    </row>
    <row r="400" spans="1:14" x14ac:dyDescent="0.25">
      <c r="A400" s="79">
        <v>470</v>
      </c>
      <c r="B400">
        <v>2</v>
      </c>
      <c r="C400">
        <v>1</v>
      </c>
      <c r="D400" t="s">
        <v>103</v>
      </c>
      <c r="E400">
        <v>2</v>
      </c>
      <c r="F400">
        <v>3</v>
      </c>
      <c r="G400" t="s">
        <v>103</v>
      </c>
      <c r="H400">
        <v>6</v>
      </c>
      <c r="J400" s="30" t="str">
        <f>IF(A400&lt;&gt;"",IF(F400&lt;&gt;"",IF(OR(ISNA(A400),ISNA(F400)),"","["&amp;A400&amp;"]="&amp;F400&amp;","),""),"")</f>
        <v>[470]=3,</v>
      </c>
      <c r="K400" s="3">
        <f>A400</f>
        <v>470</v>
      </c>
      <c r="L400" s="3">
        <f>F400</f>
        <v>3</v>
      </c>
      <c r="M400" s="8" t="str">
        <f>VLOOKUP(A400,'ESO wayshrine names'!$A$3:$B$9992,2,)</f>
        <v>Dungeon: Red Petal Bastion</v>
      </c>
      <c r="N400" s="3" t="str">
        <f>VLOOKUP(F400,'ESO zone constants'!$A$3:$D$9999,4,FALSE)</f>
        <v>Glenumbra</v>
      </c>
    </row>
    <row r="401" spans="1:14" x14ac:dyDescent="0.25">
      <c r="A401" s="79">
        <v>471</v>
      </c>
      <c r="B401">
        <v>43</v>
      </c>
      <c r="C401">
        <v>1887</v>
      </c>
      <c r="D401" t="s">
        <v>3222</v>
      </c>
      <c r="E401">
        <v>834</v>
      </c>
      <c r="F401">
        <v>1261</v>
      </c>
      <c r="G401" t="s">
        <v>3222</v>
      </c>
      <c r="H401">
        <v>7</v>
      </c>
      <c r="J401" s="30" t="str">
        <f>IF(A401&lt;&gt;"",IF(F401&lt;&gt;"",IF(OR(ISNA(A401),ISNA(F401)),"","["&amp;A401&amp;"]="&amp;F401&amp;","),""),"")</f>
        <v>[471]=1261,</v>
      </c>
      <c r="K401" s="3">
        <f>A401</f>
        <v>471</v>
      </c>
      <c r="L401" s="3">
        <f>F401</f>
        <v>1261</v>
      </c>
      <c r="M401" s="8" t="str">
        <f>VLOOKUP(A401,'ESO wayshrine names'!$A$3:$B$9992,2,)</f>
        <v>Pilgrim's Rest</v>
      </c>
      <c r="N401" s="3" t="str">
        <f>VLOOKUP(F401,'ESO zone constants'!$A$3:$D$9999,4,FALSE)</f>
        <v>Blackwood</v>
      </c>
    </row>
    <row r="402" spans="1:14" x14ac:dyDescent="0.25">
      <c r="A402" s="79">
        <v>472</v>
      </c>
      <c r="B402">
        <v>43</v>
      </c>
      <c r="C402">
        <v>1887</v>
      </c>
      <c r="D402" t="s">
        <v>3222</v>
      </c>
      <c r="E402">
        <v>834</v>
      </c>
      <c r="F402">
        <v>1261</v>
      </c>
      <c r="G402" t="s">
        <v>3222</v>
      </c>
      <c r="H402">
        <v>7</v>
      </c>
      <c r="J402" s="30" t="str">
        <f>IF(A402&lt;&gt;"",IF(F402&lt;&gt;"",IF(OR(ISNA(A402),ISNA(F402)),"","["&amp;A402&amp;"]="&amp;F402&amp;","),""),"")</f>
        <v>[472]=1261,</v>
      </c>
      <c r="K402" s="3">
        <f>A402</f>
        <v>472</v>
      </c>
      <c r="L402" s="3">
        <f>F402</f>
        <v>1261</v>
      </c>
      <c r="M402" s="8" t="str">
        <f>VLOOKUP(A402,'ESO wayshrine names'!$A$3:$B$9992,2,)</f>
        <v>Water's Edge</v>
      </c>
      <c r="N402" s="3" t="str">
        <f>VLOOKUP(F402,'ESO zone constants'!$A$3:$D$9999,4,FALSE)</f>
        <v>Blackwood</v>
      </c>
    </row>
    <row r="403" spans="1:14" x14ac:dyDescent="0.25">
      <c r="A403" s="79">
        <v>473</v>
      </c>
      <c r="B403">
        <v>43</v>
      </c>
      <c r="C403">
        <v>1887</v>
      </c>
      <c r="D403" t="s">
        <v>3222</v>
      </c>
      <c r="E403">
        <v>834</v>
      </c>
      <c r="F403">
        <v>1261</v>
      </c>
      <c r="G403" t="s">
        <v>3222</v>
      </c>
      <c r="H403">
        <v>7</v>
      </c>
      <c r="J403" s="30" t="str">
        <f>IF(A403&lt;&gt;"",IF(F403&lt;&gt;"",IF(OR(ISNA(A403),ISNA(F403)),"","["&amp;A403&amp;"]="&amp;F403&amp;","),""),"")</f>
        <v>[473]=1261,</v>
      </c>
      <c r="K403" s="3">
        <f>A403</f>
        <v>473</v>
      </c>
      <c r="L403" s="3">
        <f>F403</f>
        <v>1261</v>
      </c>
      <c r="M403" s="8" t="str">
        <f>VLOOKUP(A403,'ESO wayshrine names'!$A$3:$B$9992,2,)</f>
        <v>Pantherfang Chapel</v>
      </c>
      <c r="N403" s="3" t="str">
        <f>VLOOKUP(F403,'ESO zone constants'!$A$3:$D$9999,4,FALSE)</f>
        <v>Blackwood</v>
      </c>
    </row>
    <row r="404" spans="1:14" x14ac:dyDescent="0.25">
      <c r="A404" s="79">
        <v>476</v>
      </c>
      <c r="B404">
        <v>45</v>
      </c>
      <c r="C404">
        <v>2021</v>
      </c>
      <c r="D404" t="s">
        <v>3239</v>
      </c>
      <c r="E404">
        <v>857</v>
      </c>
      <c r="F404">
        <v>1286</v>
      </c>
      <c r="G404" t="s">
        <v>3239</v>
      </c>
      <c r="H404">
        <v>1</v>
      </c>
      <c r="J404" s="30" t="str">
        <f>IF(A404&lt;&gt;"",IF(F404&lt;&gt;"",IF(OR(ISNA(A404),ISNA(F404)),"","["&amp;A404&amp;"]="&amp;F404&amp;","),""),"")</f>
        <v>[476]=1286,</v>
      </c>
      <c r="K404" s="3">
        <f>A404</f>
        <v>476</v>
      </c>
      <c r="L404" s="3">
        <f>F404</f>
        <v>1286</v>
      </c>
      <c r="M404" s="8" t="str">
        <f>VLOOKUP(A404,'ESO wayshrine names'!$A$3:$B$9992,2,)</f>
        <v>The Blood Pit Wayshrine</v>
      </c>
      <c r="N404" s="3" t="str">
        <f>VLOOKUP(F404,'ESO zone constants'!$A$3:$D$9999,4,FALSE)</f>
        <v>The Deadlands</v>
      </c>
    </row>
    <row r="405" spans="1:14" x14ac:dyDescent="0.25">
      <c r="A405" s="79">
        <v>477</v>
      </c>
      <c r="B405">
        <v>45</v>
      </c>
      <c r="C405">
        <v>2021</v>
      </c>
      <c r="D405" t="s">
        <v>3239</v>
      </c>
      <c r="E405">
        <v>857</v>
      </c>
      <c r="F405">
        <v>1286</v>
      </c>
      <c r="G405" t="s">
        <v>3239</v>
      </c>
      <c r="H405">
        <v>1</v>
      </c>
      <c r="J405" s="30" t="str">
        <f>IF(A405&lt;&gt;"",IF(F405&lt;&gt;"",IF(OR(ISNA(A405),ISNA(F405)),"","["&amp;A405&amp;"]="&amp;F405&amp;","),""),"")</f>
        <v>[477]=1286,</v>
      </c>
      <c r="K405" s="3">
        <f>A405</f>
        <v>477</v>
      </c>
      <c r="L405" s="3">
        <f>F405</f>
        <v>1286</v>
      </c>
      <c r="M405" s="8" t="str">
        <f>VLOOKUP(A405,'ESO wayshrine names'!$A$3:$B$9992,2,)</f>
        <v>Ardent Hope Wayshrine</v>
      </c>
      <c r="N405" s="3" t="str">
        <f>VLOOKUP(F405,'ESO zone constants'!$A$3:$D$9999,4,FALSE)</f>
        <v>The Deadlands</v>
      </c>
    </row>
    <row r="406" spans="1:14" x14ac:dyDescent="0.25">
      <c r="A406" s="79">
        <v>478</v>
      </c>
      <c r="B406">
        <v>45</v>
      </c>
      <c r="C406">
        <v>2021</v>
      </c>
      <c r="D406" t="s">
        <v>3239</v>
      </c>
      <c r="E406">
        <v>857</v>
      </c>
      <c r="F406">
        <v>1286</v>
      </c>
      <c r="G406" t="s">
        <v>3239</v>
      </c>
      <c r="H406">
        <v>1</v>
      </c>
      <c r="J406" s="30" t="str">
        <f>IF(A406&lt;&gt;"",IF(F406&lt;&gt;"",IF(OR(ISNA(A406),ISNA(F406)),"","["&amp;A406&amp;"]="&amp;F406&amp;","),""),"")</f>
        <v>[478]=1286,</v>
      </c>
      <c r="K406" s="3">
        <f>A406</f>
        <v>478</v>
      </c>
      <c r="L406" s="3">
        <f>F406</f>
        <v>1286</v>
      </c>
      <c r="M406" s="8" t="str">
        <f>VLOOKUP(A406,'ESO wayshrine names'!$A$3:$B$9992,2,)</f>
        <v>Wretched Spire Wayshrine</v>
      </c>
      <c r="N406" s="3" t="str">
        <f>VLOOKUP(F406,'ESO zone constants'!$A$3:$D$9999,4,FALSE)</f>
        <v>The Deadlands</v>
      </c>
    </row>
    <row r="407" spans="1:14" x14ac:dyDescent="0.25">
      <c r="A407" s="79">
        <v>479</v>
      </c>
      <c r="B407">
        <v>45</v>
      </c>
      <c r="C407">
        <v>2021</v>
      </c>
      <c r="D407" t="s">
        <v>3239</v>
      </c>
      <c r="E407">
        <v>857</v>
      </c>
      <c r="F407">
        <v>1286</v>
      </c>
      <c r="G407" t="s">
        <v>3239</v>
      </c>
      <c r="H407">
        <v>1</v>
      </c>
      <c r="J407" s="30" t="str">
        <f>IF(A407&lt;&gt;"",IF(F407&lt;&gt;"",IF(OR(ISNA(A407),ISNA(F407)),"","["&amp;A407&amp;"]="&amp;F407&amp;","),""),"")</f>
        <v>[479]=1286,</v>
      </c>
      <c r="K407" s="3">
        <f>A407</f>
        <v>479</v>
      </c>
      <c r="L407" s="3">
        <f>F407</f>
        <v>1286</v>
      </c>
      <c r="M407" s="8" t="str">
        <f>VLOOKUP(A407,'ESO wayshrine names'!$A$3:$B$9992,2,)</f>
        <v>False Martyrs' Folly Wayshrine</v>
      </c>
      <c r="N407" s="3" t="str">
        <f>VLOOKUP(F407,'ESO zone constants'!$A$3:$D$9999,4,FALSE)</f>
        <v>The Deadlands</v>
      </c>
    </row>
    <row r="408" spans="1:14" x14ac:dyDescent="0.25">
      <c r="A408" s="79">
        <v>480</v>
      </c>
      <c r="B408">
        <v>45</v>
      </c>
      <c r="C408">
        <v>2021</v>
      </c>
      <c r="D408" t="s">
        <v>3239</v>
      </c>
      <c r="E408">
        <v>857</v>
      </c>
      <c r="F408">
        <v>1286</v>
      </c>
      <c r="G408" t="s">
        <v>3239</v>
      </c>
      <c r="H408">
        <v>1</v>
      </c>
      <c r="J408" s="30" t="str">
        <f>IF(A408&lt;&gt;"",IF(F408&lt;&gt;"",IF(OR(ISNA(A408),ISNA(F408)),"","["&amp;A408&amp;"]="&amp;F408&amp;","),""),"")</f>
        <v>[480]=1286,</v>
      </c>
      <c r="K408" s="3">
        <f>A408</f>
        <v>480</v>
      </c>
      <c r="L408" s="3">
        <f>F408</f>
        <v>1286</v>
      </c>
      <c r="M408" s="8" t="str">
        <f>VLOOKUP(A408,'ESO wayshrine names'!$A$3:$B$9992,2,)</f>
        <v>Annihilarch's Summit Wayshrine</v>
      </c>
      <c r="N408" s="3" t="str">
        <f>VLOOKUP(F408,'ESO zone constants'!$A$3:$D$9999,4,FALSE)</f>
        <v>The Deadlands</v>
      </c>
    </row>
    <row r="409" spans="1:14" x14ac:dyDescent="0.25">
      <c r="A409" s="79">
        <v>481</v>
      </c>
      <c r="B409">
        <v>43</v>
      </c>
      <c r="C409">
        <v>1887</v>
      </c>
      <c r="D409" t="s">
        <v>3222</v>
      </c>
      <c r="E409">
        <v>834</v>
      </c>
      <c r="F409">
        <v>1261</v>
      </c>
      <c r="G409" t="s">
        <v>3222</v>
      </c>
      <c r="H409">
        <v>1</v>
      </c>
      <c r="J409" s="30" t="str">
        <f>IF(A409&lt;&gt;"",IF(F409&lt;&gt;"",IF(OR(ISNA(A409),ISNA(F409)),"","["&amp;A409&amp;"]="&amp;F409&amp;","),""),"")</f>
        <v>[481]=1261,</v>
      </c>
      <c r="K409" s="3">
        <f>A409</f>
        <v>481</v>
      </c>
      <c r="L409" s="3">
        <f>F409</f>
        <v>1261</v>
      </c>
      <c r="M409" s="8" t="str">
        <f>VLOOKUP(A409,'ESO wayshrine names'!$A$3:$B$9992,2,)</f>
        <v>Doomvault Vulpinaz Wayshrine</v>
      </c>
      <c r="N409" s="3" t="str">
        <f>VLOOKUP(F409,'ESO zone constants'!$A$3:$D$9999,4,FALSE)</f>
        <v>Blackwood</v>
      </c>
    </row>
    <row r="410" spans="1:14" x14ac:dyDescent="0.25">
      <c r="A410" s="79">
        <v>482</v>
      </c>
      <c r="B410">
        <v>43</v>
      </c>
      <c r="C410">
        <v>1887</v>
      </c>
      <c r="D410" t="s">
        <v>3222</v>
      </c>
      <c r="E410">
        <v>834</v>
      </c>
      <c r="F410">
        <v>1261</v>
      </c>
      <c r="G410" t="s">
        <v>3222</v>
      </c>
      <c r="H410">
        <v>1</v>
      </c>
      <c r="J410" s="30" t="str">
        <f>IF(A410&lt;&gt;"",IF(F410&lt;&gt;"",IF(OR(ISNA(A410),ISNA(F410)),"","["&amp;A410&amp;"]="&amp;F410&amp;","),""),"")</f>
        <v>[482]=1261,</v>
      </c>
      <c r="K410" s="3">
        <f>A410</f>
        <v>482</v>
      </c>
      <c r="L410" s="3">
        <f>F410</f>
        <v>1261</v>
      </c>
      <c r="M410" s="8" t="str">
        <f>VLOOKUP(A410,'ESO wayshrine names'!$A$3:$B$9992,2,)</f>
        <v>Blackwood Crossroads Wayshrine</v>
      </c>
      <c r="N410" s="3" t="str">
        <f>VLOOKUP(F410,'ESO zone constants'!$A$3:$D$9999,4,FALSE)</f>
        <v>Blackwood</v>
      </c>
    </row>
    <row r="411" spans="1:14" x14ac:dyDescent="0.25">
      <c r="A411" s="79">
        <v>483</v>
      </c>
      <c r="B411">
        <v>43</v>
      </c>
      <c r="C411">
        <v>1887</v>
      </c>
      <c r="D411" t="s">
        <v>3222</v>
      </c>
      <c r="E411">
        <v>834</v>
      </c>
      <c r="F411">
        <v>1261</v>
      </c>
      <c r="G411" t="s">
        <v>3222</v>
      </c>
      <c r="H411">
        <v>1</v>
      </c>
      <c r="J411" s="30" t="str">
        <f>IF(A411&lt;&gt;"",IF(F411&lt;&gt;"",IF(OR(ISNA(A411),ISNA(F411)),"","["&amp;A411&amp;"]="&amp;F411&amp;","),""),"")</f>
        <v>[483]=1261,</v>
      </c>
      <c r="K411" s="3">
        <f>A411</f>
        <v>483</v>
      </c>
      <c r="L411" s="3">
        <f>F411</f>
        <v>1261</v>
      </c>
      <c r="M411" s="8" t="str">
        <f>VLOOKUP(A411,'ESO wayshrine names'!$A$3:$B$9992,2,)</f>
        <v>Hutan-Tzel Wayshrine</v>
      </c>
      <c r="N411" s="3" t="str">
        <f>VLOOKUP(F411,'ESO zone constants'!$A$3:$D$9999,4,FALSE)</f>
        <v>Blackwood</v>
      </c>
    </row>
    <row r="412" spans="1:14" x14ac:dyDescent="0.25">
      <c r="A412" s="79">
        <v>484</v>
      </c>
      <c r="B412">
        <v>43</v>
      </c>
      <c r="C412">
        <v>1887</v>
      </c>
      <c r="D412" t="s">
        <v>3222</v>
      </c>
      <c r="E412">
        <v>834</v>
      </c>
      <c r="F412">
        <v>1261</v>
      </c>
      <c r="G412" t="s">
        <v>3222</v>
      </c>
      <c r="H412">
        <v>1</v>
      </c>
      <c r="J412" s="30" t="str">
        <f>IF(A412&lt;&gt;"",IF(F412&lt;&gt;"",IF(OR(ISNA(A412),ISNA(F412)),"","["&amp;A412&amp;"]="&amp;F412&amp;","),""),"")</f>
        <v>[484]=1261,</v>
      </c>
      <c r="K412" s="3">
        <f>A412</f>
        <v>484</v>
      </c>
      <c r="L412" s="3">
        <f>F412</f>
        <v>1261</v>
      </c>
      <c r="M412" s="8" t="str">
        <f>VLOOKUP(A412,'ESO wayshrine names'!$A$3:$B$9992,2,)</f>
        <v>Vunalk Wayshrine</v>
      </c>
      <c r="N412" s="3" t="str">
        <f>VLOOKUP(F412,'ESO zone constants'!$A$3:$D$9999,4,FALSE)</f>
        <v>Blackwood</v>
      </c>
    </row>
    <row r="413" spans="1:14" x14ac:dyDescent="0.25">
      <c r="A413" s="79">
        <v>485</v>
      </c>
      <c r="B413">
        <v>8</v>
      </c>
      <c r="C413">
        <v>22</v>
      </c>
      <c r="D413" t="s">
        <v>108</v>
      </c>
      <c r="E413">
        <v>11</v>
      </c>
      <c r="F413">
        <v>58</v>
      </c>
      <c r="G413" t="s">
        <v>108</v>
      </c>
      <c r="H413">
        <v>7</v>
      </c>
      <c r="J413" s="30" t="str">
        <f>IF(A413&lt;&gt;"",IF(F413&lt;&gt;"",IF(OR(ISNA(A413),ISNA(F413)),"","["&amp;A413&amp;"]="&amp;F413&amp;","),""),"")</f>
        <v>[485]=58,</v>
      </c>
      <c r="K413" s="3">
        <f>A413</f>
        <v>485</v>
      </c>
      <c r="L413" s="3">
        <f>F413</f>
        <v>58</v>
      </c>
      <c r="M413" s="8" t="str">
        <f>VLOOKUP(A413,'ESO wayshrine names'!$A$3:$B$9992,2,)</f>
        <v>Doomchar Plateau</v>
      </c>
      <c r="N413" s="3" t="str">
        <f>VLOOKUP(F413,'ESO zone constants'!$A$3:$D$9999,4,FALSE)</f>
        <v>Malabal Tor</v>
      </c>
    </row>
    <row r="414" spans="1:14" x14ac:dyDescent="0.25">
      <c r="A414" s="79">
        <v>486</v>
      </c>
      <c r="B414">
        <v>43</v>
      </c>
      <c r="C414">
        <v>1887</v>
      </c>
      <c r="D414" t="s">
        <v>3222</v>
      </c>
      <c r="E414">
        <v>834</v>
      </c>
      <c r="F414">
        <v>1261</v>
      </c>
      <c r="G414" t="s">
        <v>3222</v>
      </c>
      <c r="H414">
        <v>7</v>
      </c>
      <c r="J414" s="30" t="str">
        <f>IF(A414&lt;&gt;"",IF(F414&lt;&gt;"",IF(OR(ISNA(A414),ISNA(F414)),"","["&amp;A414&amp;"]="&amp;F414&amp;","),""),"")</f>
        <v>[486]=1261,</v>
      </c>
      <c r="K414" s="3">
        <f>A414</f>
        <v>486</v>
      </c>
      <c r="L414" s="3">
        <f>F414</f>
        <v>1261</v>
      </c>
      <c r="M414" s="8" t="str">
        <f>VLOOKUP(A414,'ESO wayshrine names'!$A$3:$B$9992,2,)</f>
        <v>Sweetwater Cascades</v>
      </c>
      <c r="N414" s="3" t="str">
        <f>VLOOKUP(F414,'ESO zone constants'!$A$3:$D$9999,4,FALSE)</f>
        <v>Blackwood</v>
      </c>
    </row>
    <row r="415" spans="1:14" x14ac:dyDescent="0.25">
      <c r="A415" s="79">
        <v>487</v>
      </c>
      <c r="B415">
        <v>44</v>
      </c>
      <c r="C415">
        <v>2119</v>
      </c>
      <c r="D415" t="s">
        <v>2721</v>
      </c>
      <c r="E415">
        <v>854</v>
      </c>
      <c r="F415">
        <v>1283</v>
      </c>
      <c r="G415" t="s">
        <v>2722</v>
      </c>
      <c r="H415">
        <v>1</v>
      </c>
      <c r="J415" s="30" t="str">
        <f>IF(A415&lt;&gt;"",IF(F415&lt;&gt;"",IF(OR(ISNA(A415),ISNA(F415)),"","["&amp;A415&amp;"]="&amp;F415&amp;","),""),"")</f>
        <v>[487]=1283,</v>
      </c>
      <c r="K415" s="3">
        <f>A415</f>
        <v>487</v>
      </c>
      <c r="L415" s="3">
        <f>F415</f>
        <v>1283</v>
      </c>
      <c r="M415" s="8" t="str">
        <f>VLOOKUP(A415,'ESO wayshrine names'!$A$3:$B$9992,2,)</f>
        <v>Fargrave Outskirts Wayshrine</v>
      </c>
      <c r="N415" s="3" t="str">
        <f>VLOOKUP(F415,'ESO zone constants'!$A$3:$D$9999,4,FALSE)</f>
        <v>The Shambles</v>
      </c>
    </row>
    <row r="416" spans="1:14" x14ac:dyDescent="0.25">
      <c r="A416" s="79">
        <v>489</v>
      </c>
      <c r="B416">
        <v>44</v>
      </c>
      <c r="C416">
        <v>2119</v>
      </c>
      <c r="D416" t="s">
        <v>2721</v>
      </c>
      <c r="E416">
        <v>854</v>
      </c>
      <c r="F416">
        <v>1283</v>
      </c>
      <c r="G416" t="s">
        <v>2722</v>
      </c>
      <c r="H416">
        <v>1</v>
      </c>
      <c r="J416" s="30" t="str">
        <f>IF(A416&lt;&gt;"",IF(F416&lt;&gt;"",IF(OR(ISNA(A416),ISNA(F416)),"","["&amp;A416&amp;"]="&amp;F416&amp;","),""),"")</f>
        <v>[489]=1283,</v>
      </c>
      <c r="K416" s="3">
        <f>A416</f>
        <v>489</v>
      </c>
      <c r="L416" s="3">
        <f>F416</f>
        <v>1283</v>
      </c>
      <c r="M416" s="8" t="str">
        <f>VLOOKUP(A416,'ESO wayshrine names'!$A$3:$B$9992,2,)</f>
        <v>The Shambles Wayshrine</v>
      </c>
      <c r="N416" s="3" t="str">
        <f>VLOOKUP(F416,'ESO zone constants'!$A$3:$D$9999,4,FALSE)</f>
        <v>The Shambles</v>
      </c>
    </row>
    <row r="417" spans="1:14" x14ac:dyDescent="0.25">
      <c r="A417" s="79">
        <v>490</v>
      </c>
      <c r="B417">
        <v>45</v>
      </c>
      <c r="C417">
        <v>2021</v>
      </c>
      <c r="D417" t="s">
        <v>3239</v>
      </c>
      <c r="E417">
        <v>857</v>
      </c>
      <c r="F417">
        <v>1286</v>
      </c>
      <c r="G417" t="s">
        <v>3239</v>
      </c>
      <c r="H417">
        <v>1</v>
      </c>
      <c r="J417" s="30" t="str">
        <f>IF(A417&lt;&gt;"",IF(F417&lt;&gt;"",IF(OR(ISNA(A417),ISNA(F417)),"","["&amp;A417&amp;"]="&amp;F417&amp;","),""),"")</f>
        <v>[490]=1286,</v>
      </c>
      <c r="K417" s="3">
        <f>A417</f>
        <v>490</v>
      </c>
      <c r="L417" s="3">
        <f>F417</f>
        <v>1286</v>
      </c>
      <c r="M417" s="8" t="str">
        <f>VLOOKUP(A417,'ESO wayshrine names'!$A$3:$B$9992,2,)</f>
        <v>Wounded Crossing Wayshrine</v>
      </c>
      <c r="N417" s="3" t="str">
        <f>VLOOKUP(F417,'ESO zone constants'!$A$3:$D$9999,4,FALSE)</f>
        <v>The Deadlands</v>
      </c>
    </row>
    <row r="418" spans="1:14" x14ac:dyDescent="0.25">
      <c r="A418" s="79">
        <v>491</v>
      </c>
      <c r="B418">
        <v>45</v>
      </c>
      <c r="C418">
        <v>2021</v>
      </c>
      <c r="D418" t="s">
        <v>3239</v>
      </c>
      <c r="E418">
        <v>857</v>
      </c>
      <c r="F418">
        <v>1286</v>
      </c>
      <c r="G418" t="s">
        <v>3239</v>
      </c>
      <c r="H418">
        <v>1</v>
      </c>
      <c r="J418" s="30" t="str">
        <f>IF(A418&lt;&gt;"",IF(F418&lt;&gt;"",IF(OR(ISNA(A418),ISNA(F418)),"","["&amp;A418&amp;"]="&amp;F418&amp;","),""),"")</f>
        <v>[491]=1286,</v>
      </c>
      <c r="K418" s="3">
        <f>A418</f>
        <v>491</v>
      </c>
      <c r="L418" s="3">
        <f>F418</f>
        <v>1286</v>
      </c>
      <c r="M418" s="8" t="str">
        <f>VLOOKUP(A418,'ESO wayshrine names'!$A$3:$B$9992,2,)</f>
        <v>The Scourshales Wayshrine</v>
      </c>
      <c r="N418" s="3" t="str">
        <f>VLOOKUP(F418,'ESO zone constants'!$A$3:$D$9999,4,FALSE)</f>
        <v>The Deadlands</v>
      </c>
    </row>
    <row r="419" spans="1:14" x14ac:dyDescent="0.25">
      <c r="A419" s="79">
        <v>493</v>
      </c>
      <c r="B419">
        <v>44</v>
      </c>
      <c r="C419">
        <v>2119</v>
      </c>
      <c r="D419" t="s">
        <v>2721</v>
      </c>
      <c r="E419">
        <v>854</v>
      </c>
      <c r="F419">
        <v>1283</v>
      </c>
      <c r="G419" t="s">
        <v>2722</v>
      </c>
      <c r="H419">
        <v>1</v>
      </c>
      <c r="J419" s="30" t="str">
        <f>IF(A419&lt;&gt;"",IF(F419&lt;&gt;"",IF(OR(ISNA(A419),ISNA(F419)),"","["&amp;A419&amp;"]="&amp;F419&amp;","),""),"")</f>
        <v>[493]=1283,</v>
      </c>
      <c r="K419" s="3">
        <f>A419</f>
        <v>493</v>
      </c>
      <c r="L419" s="3">
        <f>F419</f>
        <v>1283</v>
      </c>
      <c r="M419" s="8" t="str">
        <f>VLOOKUP(A419,'ESO wayshrine names'!$A$3:$B$9992,2,)</f>
        <v>Fargrave Wayshrine</v>
      </c>
      <c r="N419" s="3" t="str">
        <f>VLOOKUP(F419,'ESO zone constants'!$A$3:$D$9999,4,FALSE)</f>
        <v>The Shambles</v>
      </c>
    </row>
    <row r="420" spans="1:14" x14ac:dyDescent="0.25">
      <c r="A420" s="79">
        <v>494</v>
      </c>
      <c r="B420">
        <v>45</v>
      </c>
      <c r="C420">
        <v>2021</v>
      </c>
      <c r="D420" t="s">
        <v>3239</v>
      </c>
      <c r="E420">
        <v>857</v>
      </c>
      <c r="F420">
        <v>1286</v>
      </c>
      <c r="G420" t="s">
        <v>3239</v>
      </c>
      <c r="H420">
        <v>1</v>
      </c>
      <c r="J420" s="30" t="str">
        <f>IF(A420&lt;&gt;"",IF(F420&lt;&gt;"",IF(OR(ISNA(A420),ISNA(F420)),"","["&amp;A420&amp;"]="&amp;F420&amp;","),""),"")</f>
        <v>[494]=1286,</v>
      </c>
      <c r="K420" s="3">
        <f>A420</f>
        <v>494</v>
      </c>
      <c r="L420" s="3">
        <f>F420</f>
        <v>1286</v>
      </c>
      <c r="M420" s="8" t="str">
        <f>VLOOKUP(A420,'ESO wayshrine names'!$A$3:$B$9992,2,)</f>
        <v>Raging Coast Wayshrine</v>
      </c>
      <c r="N420" s="3" t="str">
        <f>VLOOKUP(F420,'ESO zone constants'!$A$3:$D$9999,4,FALSE)</f>
        <v>The Deadlands</v>
      </c>
    </row>
    <row r="421" spans="1:14" x14ac:dyDescent="0.25">
      <c r="A421" s="79">
        <v>495</v>
      </c>
      <c r="B421">
        <v>44</v>
      </c>
      <c r="C421">
        <v>2119</v>
      </c>
      <c r="D421" t="s">
        <v>2721</v>
      </c>
      <c r="E421">
        <v>854</v>
      </c>
      <c r="F421">
        <v>1283</v>
      </c>
      <c r="G421" t="s">
        <v>2722</v>
      </c>
      <c r="H421">
        <v>7</v>
      </c>
      <c r="J421" s="30" t="str">
        <f>IF(A421&lt;&gt;"",IF(F421&lt;&gt;"",IF(OR(ISNA(A421),ISNA(F421)),"","["&amp;A421&amp;"]="&amp;F421&amp;","),""),"")</f>
        <v>[495]=1283,</v>
      </c>
      <c r="K421" s="3">
        <f>A421</f>
        <v>495</v>
      </c>
      <c r="L421" s="3">
        <f>F421</f>
        <v>1283</v>
      </c>
      <c r="M421" s="8" t="str">
        <f>VLOOKUP(A421,'ESO wayshrine names'!$A$3:$B$9992,2,)</f>
        <v>Ossa Accentium</v>
      </c>
      <c r="N421" s="3" t="str">
        <f>VLOOKUP(F421,'ESO zone constants'!$A$3:$D$9999,4,FALSE)</f>
        <v>The Shambles</v>
      </c>
    </row>
    <row r="422" spans="1:14" x14ac:dyDescent="0.25">
      <c r="A422" s="79">
        <v>496</v>
      </c>
      <c r="B422">
        <v>45</v>
      </c>
      <c r="C422">
        <v>2021</v>
      </c>
      <c r="D422" t="s">
        <v>3239</v>
      </c>
      <c r="E422">
        <v>857</v>
      </c>
      <c r="F422">
        <v>1286</v>
      </c>
      <c r="G422" t="s">
        <v>3239</v>
      </c>
      <c r="H422">
        <v>7</v>
      </c>
      <c r="J422" s="30" t="str">
        <f>IF(A422&lt;&gt;"",IF(F422&lt;&gt;"",IF(OR(ISNA(A422),ISNA(F422)),"","["&amp;A422&amp;"]="&amp;F422&amp;","),""),"")</f>
        <v>[496]=1286,</v>
      </c>
      <c r="K422" s="3">
        <f>A422</f>
        <v>496</v>
      </c>
      <c r="L422" s="3">
        <f>F422</f>
        <v>1286</v>
      </c>
      <c r="M422" s="8" t="str">
        <f>VLOOKUP(A422,'ESO wayshrine names'!$A$3:$B$9992,2,)</f>
        <v>Agony's Ascent</v>
      </c>
      <c r="N422" s="3" t="str">
        <f>VLOOKUP(F422,'ESO zone constants'!$A$3:$D$9999,4,FALSE)</f>
        <v>The Deadlands</v>
      </c>
    </row>
    <row r="423" spans="1:14" x14ac:dyDescent="0.25">
      <c r="A423" s="79">
        <v>497</v>
      </c>
      <c r="B423">
        <v>32</v>
      </c>
      <c r="C423">
        <v>1349</v>
      </c>
      <c r="D423" t="s">
        <v>2335</v>
      </c>
      <c r="E423">
        <v>616</v>
      </c>
      <c r="F423">
        <v>1011</v>
      </c>
      <c r="G423" t="s">
        <v>2335</v>
      </c>
      <c r="H423">
        <v>6</v>
      </c>
      <c r="J423" s="30" t="str">
        <f>IF(A423&lt;&gt;"",IF(F423&lt;&gt;"",IF(OR(ISNA(A423),ISNA(F423)),"","["&amp;A423&amp;"]="&amp;F423&amp;","),""),"")</f>
        <v>[497]=1011,</v>
      </c>
      <c r="K423" s="3">
        <f>A423</f>
        <v>497</v>
      </c>
      <c r="L423" s="3">
        <f>F423</f>
        <v>1011</v>
      </c>
      <c r="M423" s="8" t="str">
        <f>VLOOKUP(A423,'ESO wayshrine names'!$A$3:$B$9992,2,)</f>
        <v>Dungeon: Coral Aerie</v>
      </c>
      <c r="N423" s="3" t="str">
        <f>VLOOKUP(F423,'ESO zone constants'!$A$3:$D$9999,4,FALSE)</f>
        <v>Summerset</v>
      </c>
    </row>
    <row r="424" spans="1:14" x14ac:dyDescent="0.25">
      <c r="A424" s="79">
        <v>498</v>
      </c>
      <c r="B424">
        <v>3</v>
      </c>
      <c r="C424">
        <v>10</v>
      </c>
      <c r="D424" t="s">
        <v>2325</v>
      </c>
      <c r="E424">
        <v>5</v>
      </c>
      <c r="F424">
        <v>20</v>
      </c>
      <c r="G424" t="s">
        <v>2325</v>
      </c>
      <c r="H424">
        <v>6</v>
      </c>
      <c r="J424" s="30" t="str">
        <f>IF(A424&lt;&gt;"",IF(F424&lt;&gt;"",IF(OR(ISNA(A424),ISNA(F424)),"","["&amp;A424&amp;"]="&amp;F424&amp;","),""),"")</f>
        <v>[498]=20,</v>
      </c>
      <c r="K424" s="3">
        <f>A424</f>
        <v>498</v>
      </c>
      <c r="L424" s="3">
        <f>F424</f>
        <v>20</v>
      </c>
      <c r="M424" s="8" t="str">
        <f>VLOOKUP(A424,'ESO wayshrine names'!$A$3:$B$9992,2,)</f>
        <v>Dungeon: Shipwright's Regret</v>
      </c>
      <c r="N424" s="3" t="str">
        <f>VLOOKUP(F424,'ESO zone constants'!$A$3:$D$9999,4,FALSE)</f>
        <v>Rivenspire</v>
      </c>
    </row>
    <row r="425" spans="1:14" x14ac:dyDescent="0.25">
      <c r="A425" s="79">
        <v>499</v>
      </c>
      <c r="B425">
        <v>20</v>
      </c>
      <c r="C425">
        <v>227</v>
      </c>
      <c r="D425" t="s">
        <v>386</v>
      </c>
      <c r="E425">
        <v>305</v>
      </c>
      <c r="F425">
        <v>535</v>
      </c>
      <c r="G425" t="s">
        <v>386</v>
      </c>
      <c r="H425">
        <v>7</v>
      </c>
      <c r="J425" s="30" t="str">
        <f>IF(A425&lt;&gt;"",IF(F425&lt;&gt;"",IF(OR(ISNA(A425),ISNA(F425)),"","["&amp;A425&amp;"]="&amp;F425&amp;","),""),"")</f>
        <v>[499]=535,</v>
      </c>
      <c r="K425" s="3">
        <f>A425</f>
        <v>499</v>
      </c>
      <c r="L425" s="3">
        <f>F425</f>
        <v>535</v>
      </c>
      <c r="M425" s="8" t="str">
        <f>VLOOKUP(A425,'ESO wayshrine names'!$A$3:$B$9992,2,)</f>
        <v>Seaveil Spire</v>
      </c>
      <c r="N425" s="3" t="str">
        <f>VLOOKUP(F425,'ESO zone constants'!$A$3:$D$9999,4,FALSE)</f>
        <v>Betnikh</v>
      </c>
    </row>
    <row r="426" spans="1:14" x14ac:dyDescent="0.25">
      <c r="A426" s="79"/>
      <c r="J426" s="30" t="str">
        <f>IF(A426&lt;&gt;"",IF(F426&lt;&gt;"",IF(OR(ISNA(A426),ISNA(F426)),"","["&amp;A426&amp;"]="&amp;F426&amp;","),""),"")</f>
        <v/>
      </c>
      <c r="K426" s="3">
        <f>A426</f>
        <v>0</v>
      </c>
      <c r="L426" s="3">
        <f>F426</f>
        <v>0</v>
      </c>
      <c r="M426" s="8" t="e">
        <f>VLOOKUP(A426,'ESO wayshrine names'!$A$3:$B$9992,2,)</f>
        <v>#N/A</v>
      </c>
      <c r="N426" s="3" t="str">
        <f>VLOOKUP(F426,'ESO zone constants'!$A$3:$D$9999,4,FALSE)</f>
        <v>Tamriel Map</v>
      </c>
    </row>
    <row r="427" spans="1:14" x14ac:dyDescent="0.25">
      <c r="A427" s="79"/>
      <c r="J427" s="30" t="str">
        <f>IF(A427&lt;&gt;"",IF(F427&lt;&gt;"",IF(OR(ISNA(A427),ISNA(F427)),"","["&amp;A427&amp;"]="&amp;F427&amp;","),""),"")</f>
        <v/>
      </c>
      <c r="K427" s="3">
        <f>A427</f>
        <v>0</v>
      </c>
      <c r="L427" s="3">
        <f>F427</f>
        <v>0</v>
      </c>
      <c r="M427" s="8" t="e">
        <f>VLOOKUP(A427,'ESO wayshrine names'!$A$3:$B$9992,2,)</f>
        <v>#N/A</v>
      </c>
      <c r="N427" s="3" t="str">
        <f>VLOOKUP(F427,'ESO zone constants'!$A$3:$D$9999,4,FALSE)</f>
        <v>Tamriel Map</v>
      </c>
    </row>
    <row r="428" spans="1:14" x14ac:dyDescent="0.25">
      <c r="A428" s="79"/>
      <c r="J428" s="30" t="str">
        <f>IF(A428&lt;&gt;"",IF(F428&lt;&gt;"",IF(OR(ISNA(A428),ISNA(F428)),"","["&amp;A428&amp;"]="&amp;F428&amp;","),""),"")</f>
        <v/>
      </c>
      <c r="K428" s="3">
        <f>A428</f>
        <v>0</v>
      </c>
      <c r="L428" s="3">
        <f>F428</f>
        <v>0</v>
      </c>
      <c r="M428" s="8" t="e">
        <f>VLOOKUP(A428,'ESO wayshrine names'!$A$3:$B$9992,2,)</f>
        <v>#N/A</v>
      </c>
      <c r="N428" s="3" t="str">
        <f>VLOOKUP(F428,'ESO zone constants'!$A$3:$D$9999,4,FALSE)</f>
        <v>Tamriel Map</v>
      </c>
    </row>
    <row r="429" spans="1:14" x14ac:dyDescent="0.25">
      <c r="A429" s="79"/>
      <c r="J429" s="30" t="str">
        <f>IF(A429&lt;&gt;"",IF(F429&lt;&gt;"",IF(OR(ISNA(A429),ISNA(F429)),"","["&amp;A429&amp;"]="&amp;F429&amp;","),""),"")</f>
        <v/>
      </c>
      <c r="K429" s="3">
        <f>A429</f>
        <v>0</v>
      </c>
      <c r="L429" s="3">
        <f>F429</f>
        <v>0</v>
      </c>
      <c r="M429" s="8" t="e">
        <f>VLOOKUP(A429,'ESO wayshrine names'!$A$3:$B$9992,2,)</f>
        <v>#N/A</v>
      </c>
      <c r="N429" s="3" t="str">
        <f>VLOOKUP(F429,'ESO zone constants'!$A$3:$D$9999,4,FALSE)</f>
        <v>Tamriel Map</v>
      </c>
    </row>
    <row r="430" spans="1:14" x14ac:dyDescent="0.25">
      <c r="A430" s="79"/>
      <c r="J430" s="30" t="str">
        <f>IF(A430&lt;&gt;"",IF(F430&lt;&gt;"",IF(OR(ISNA(A430),ISNA(F430)),"","["&amp;A430&amp;"]="&amp;F430&amp;","),""),"")</f>
        <v/>
      </c>
      <c r="K430" s="3">
        <f>A430</f>
        <v>0</v>
      </c>
      <c r="L430" s="3">
        <f>F430</f>
        <v>0</v>
      </c>
      <c r="M430" s="8" t="e">
        <f>VLOOKUP(A430,'ESO wayshrine names'!$A$3:$B$9992,2,)</f>
        <v>#N/A</v>
      </c>
      <c r="N430" s="3" t="str">
        <f>VLOOKUP(F430,'ESO zone constants'!$A$3:$D$9999,4,FALSE)</f>
        <v>Tamriel Map</v>
      </c>
    </row>
    <row r="431" spans="1:14" x14ac:dyDescent="0.25">
      <c r="A431" s="79"/>
      <c r="J431" s="30" t="str">
        <f>IF(A431&lt;&gt;"",IF(F431&lt;&gt;"",IF(OR(ISNA(A431),ISNA(F431)),"","["&amp;A431&amp;"]="&amp;F431&amp;","),""),"")</f>
        <v/>
      </c>
      <c r="K431" s="3">
        <f>A431</f>
        <v>0</v>
      </c>
      <c r="L431" s="3">
        <f>F431</f>
        <v>0</v>
      </c>
      <c r="M431" s="8" t="e">
        <f>VLOOKUP(A431,'ESO wayshrine names'!$A$3:$B$9992,2,)</f>
        <v>#N/A</v>
      </c>
      <c r="N431" s="3" t="str">
        <f>VLOOKUP(F431,'ESO zone constants'!$A$3:$D$9999,4,FALSE)</f>
        <v>Tamriel Map</v>
      </c>
    </row>
    <row r="432" spans="1:14" x14ac:dyDescent="0.25">
      <c r="A432" s="79"/>
      <c r="J432" s="30" t="str">
        <f>IF(A432&lt;&gt;"",IF(F432&lt;&gt;"",IF(OR(ISNA(A432),ISNA(F432)),"","["&amp;A432&amp;"]="&amp;F432&amp;","),""),"")</f>
        <v/>
      </c>
      <c r="K432" s="3">
        <f>A432</f>
        <v>0</v>
      </c>
      <c r="L432" s="3">
        <f>F432</f>
        <v>0</v>
      </c>
      <c r="M432" s="8" t="e">
        <f>VLOOKUP(A432,'ESO wayshrine names'!$A$3:$B$9992,2,)</f>
        <v>#N/A</v>
      </c>
      <c r="N432" s="3" t="str">
        <f>VLOOKUP(F432,'ESO zone constants'!$A$3:$D$9999,4,FALSE)</f>
        <v>Tamriel Map</v>
      </c>
    </row>
    <row r="433" spans="1:14" x14ac:dyDescent="0.25">
      <c r="A433" s="79"/>
      <c r="J433" s="30" t="str">
        <f>IF(A433&lt;&gt;"",IF(F433&lt;&gt;"",IF(OR(ISNA(A433),ISNA(F433)),"","["&amp;A433&amp;"]="&amp;F433&amp;","),""),"")</f>
        <v/>
      </c>
      <c r="K433" s="3">
        <f>A433</f>
        <v>0</v>
      </c>
      <c r="L433" s="3">
        <f>F433</f>
        <v>0</v>
      </c>
      <c r="M433" s="8" t="e">
        <f>VLOOKUP(A433,'ESO wayshrine names'!$A$3:$B$9992,2,)</f>
        <v>#N/A</v>
      </c>
      <c r="N433" s="3" t="str">
        <f>VLOOKUP(F433,'ESO zone constants'!$A$3:$D$9999,4,FALSE)</f>
        <v>Tamriel Map</v>
      </c>
    </row>
    <row r="434" spans="1:14" x14ac:dyDescent="0.25">
      <c r="A434" s="79"/>
      <c r="J434" s="30" t="str">
        <f>IF(A434&lt;&gt;"",IF(F434&lt;&gt;"",IF(OR(ISNA(A434),ISNA(F434)),"","["&amp;A434&amp;"]="&amp;F434&amp;","),""),"")</f>
        <v/>
      </c>
      <c r="K434" s="3">
        <f>A434</f>
        <v>0</v>
      </c>
      <c r="L434" s="3">
        <f>F434</f>
        <v>0</v>
      </c>
      <c r="M434" s="8" t="e">
        <f>VLOOKUP(A434,'ESO wayshrine names'!$A$3:$B$9992,2,)</f>
        <v>#N/A</v>
      </c>
      <c r="N434" s="3" t="str">
        <f>VLOOKUP(F434,'ESO zone constants'!$A$3:$D$9999,4,FALSE)</f>
        <v>Tamriel Map</v>
      </c>
    </row>
    <row r="435" spans="1:14" x14ac:dyDescent="0.25">
      <c r="A435" s="79"/>
      <c r="J435" s="30" t="str">
        <f>IF(A435&lt;&gt;"",IF(F435&lt;&gt;"",IF(OR(ISNA(A435),ISNA(F435)),"","["&amp;A435&amp;"]="&amp;F435&amp;","),""),"")</f>
        <v/>
      </c>
      <c r="K435" s="3">
        <f>A435</f>
        <v>0</v>
      </c>
      <c r="L435" s="3">
        <f>F435</f>
        <v>0</v>
      </c>
      <c r="M435" s="8" t="e">
        <f>VLOOKUP(A435,'ESO wayshrine names'!$A$3:$B$9992,2,)</f>
        <v>#N/A</v>
      </c>
      <c r="N435" s="3" t="str">
        <f>VLOOKUP(F435,'ESO zone constants'!$A$3:$D$9999,4,FALSE)</f>
        <v>Tamriel Map</v>
      </c>
    </row>
    <row r="436" spans="1:14" x14ac:dyDescent="0.25">
      <c r="A436" s="79"/>
      <c r="J436" s="30" t="str">
        <f>IF(A436&lt;&gt;"",IF(F436&lt;&gt;"",IF(OR(ISNA(A436),ISNA(F436)),"","["&amp;A436&amp;"]="&amp;F436&amp;","),""),"")</f>
        <v/>
      </c>
      <c r="K436" s="3">
        <f>A436</f>
        <v>0</v>
      </c>
      <c r="L436" s="3">
        <f>F436</f>
        <v>0</v>
      </c>
      <c r="M436" s="8" t="e">
        <f>VLOOKUP(A436,'ESO wayshrine names'!$A$3:$B$9992,2,)</f>
        <v>#N/A</v>
      </c>
      <c r="N436" s="3" t="str">
        <f>VLOOKUP(F436,'ESO zone constants'!$A$3:$D$9999,4,FALSE)</f>
        <v>Tamriel Map</v>
      </c>
    </row>
    <row r="437" spans="1:14" x14ac:dyDescent="0.25">
      <c r="A437" s="79"/>
      <c r="J437" s="30" t="str">
        <f>IF(A437&lt;&gt;"",IF(F437&lt;&gt;"",IF(OR(ISNA(A437),ISNA(F437)),"","["&amp;A437&amp;"]="&amp;F437&amp;","),""),"")</f>
        <v/>
      </c>
      <c r="K437" s="3">
        <f>A437</f>
        <v>0</v>
      </c>
      <c r="L437" s="3">
        <f>F437</f>
        <v>0</v>
      </c>
      <c r="M437" s="8" t="e">
        <f>VLOOKUP(A437,'ESO wayshrine names'!$A$3:$B$9992,2,)</f>
        <v>#N/A</v>
      </c>
      <c r="N437" s="3" t="str">
        <f>VLOOKUP(F437,'ESO zone constants'!$A$3:$D$9999,4,FALSE)</f>
        <v>Tamriel Map</v>
      </c>
    </row>
    <row r="438" spans="1:14" x14ac:dyDescent="0.25">
      <c r="A438" s="79"/>
      <c r="J438" s="30" t="str">
        <f>IF(A438&lt;&gt;"",IF(F438&lt;&gt;"",IF(OR(ISNA(A438),ISNA(F438)),"","["&amp;A438&amp;"]="&amp;F438&amp;","),""),"")</f>
        <v/>
      </c>
      <c r="K438" s="3">
        <f>A438</f>
        <v>0</v>
      </c>
      <c r="L438" s="3">
        <f>F438</f>
        <v>0</v>
      </c>
      <c r="M438" s="8" t="e">
        <f>VLOOKUP(A438,'ESO wayshrine names'!$A$3:$B$9992,2,)</f>
        <v>#N/A</v>
      </c>
      <c r="N438" s="3" t="str">
        <f>VLOOKUP(F438,'ESO zone constants'!$A$3:$D$9999,4,FALSE)</f>
        <v>Tamriel Map</v>
      </c>
    </row>
    <row r="439" spans="1:14" x14ac:dyDescent="0.25">
      <c r="A439" s="79"/>
      <c r="J439" s="30" t="str">
        <f>IF(A439&lt;&gt;"",IF(F439&lt;&gt;"",IF(OR(ISNA(A439),ISNA(F439)),"","["&amp;A439&amp;"]="&amp;F439&amp;","),""),"")</f>
        <v/>
      </c>
      <c r="K439" s="3">
        <f>A439</f>
        <v>0</v>
      </c>
      <c r="L439" s="3">
        <f>F439</f>
        <v>0</v>
      </c>
      <c r="M439" s="8" t="e">
        <f>VLOOKUP(A439,'ESO wayshrine names'!$A$3:$B$9992,2,)</f>
        <v>#N/A</v>
      </c>
      <c r="N439" s="3" t="str">
        <f>VLOOKUP(F439,'ESO zone constants'!$A$3:$D$9999,4,FALSE)</f>
        <v>Tamriel Map</v>
      </c>
    </row>
    <row r="440" spans="1:14" x14ac:dyDescent="0.25">
      <c r="A440" s="79"/>
      <c r="J440" s="30" t="str">
        <f>IF(A440&lt;&gt;"",IF(F440&lt;&gt;"",IF(OR(ISNA(A440),ISNA(F440)),"","["&amp;A440&amp;"]="&amp;F440&amp;","),""),"")</f>
        <v/>
      </c>
      <c r="K440" s="3">
        <f>A440</f>
        <v>0</v>
      </c>
      <c r="L440" s="3">
        <f>F440</f>
        <v>0</v>
      </c>
      <c r="M440" s="8" t="e">
        <f>VLOOKUP(A440,'ESO wayshrine names'!$A$3:$B$9992,2,)</f>
        <v>#N/A</v>
      </c>
      <c r="N440" s="3" t="str">
        <f>VLOOKUP(F440,'ESO zone constants'!$A$3:$D$9999,4,FALSE)</f>
        <v>Tamriel Map</v>
      </c>
    </row>
    <row r="441" spans="1:14" x14ac:dyDescent="0.25">
      <c r="A441" s="79"/>
      <c r="J441" s="30" t="str">
        <f>IF(A441&lt;&gt;"",IF(F441&lt;&gt;"",IF(OR(ISNA(A441),ISNA(F441)),"","["&amp;A441&amp;"]="&amp;F441&amp;","),""),"")</f>
        <v/>
      </c>
      <c r="K441" s="3">
        <f>A441</f>
        <v>0</v>
      </c>
      <c r="L441" s="3">
        <f>F441</f>
        <v>0</v>
      </c>
      <c r="M441" s="8" t="e">
        <f>VLOOKUP(A441,'ESO wayshrine names'!$A$3:$B$9992,2,)</f>
        <v>#N/A</v>
      </c>
      <c r="N441" s="3" t="str">
        <f>VLOOKUP(F441,'ESO zone constants'!$A$3:$D$9999,4,FALSE)</f>
        <v>Tamriel Map</v>
      </c>
    </row>
    <row r="442" spans="1:14" x14ac:dyDescent="0.25">
      <c r="A442" s="79"/>
      <c r="J442" s="30" t="str">
        <f>IF(A442&lt;&gt;"",IF(F442&lt;&gt;"",IF(OR(ISNA(A442),ISNA(F442)),"","["&amp;A442&amp;"]="&amp;F442&amp;","),""),"")</f>
        <v/>
      </c>
      <c r="K442" s="3">
        <f>A442</f>
        <v>0</v>
      </c>
      <c r="L442" s="3">
        <f>F442</f>
        <v>0</v>
      </c>
      <c r="M442" s="8" t="e">
        <f>VLOOKUP(A442,'ESO wayshrine names'!$A$3:$B$9992,2,)</f>
        <v>#N/A</v>
      </c>
      <c r="N442" s="3" t="str">
        <f>VLOOKUP(F442,'ESO zone constants'!$A$3:$D$9999,4,FALSE)</f>
        <v>Tamriel Map</v>
      </c>
    </row>
    <row r="443" spans="1:14" x14ac:dyDescent="0.25">
      <c r="A443" s="79"/>
      <c r="J443" s="30" t="str">
        <f>IF(A443&lt;&gt;"",IF(F443&lt;&gt;"",IF(OR(ISNA(A443),ISNA(F443)),"","["&amp;A443&amp;"]="&amp;F443&amp;","),""),"")</f>
        <v/>
      </c>
      <c r="K443" s="3">
        <f>A443</f>
        <v>0</v>
      </c>
      <c r="L443" s="3">
        <f>F443</f>
        <v>0</v>
      </c>
      <c r="M443" s="8" t="e">
        <f>VLOOKUP(A443,'ESO wayshrine names'!$A$3:$B$9992,2,)</f>
        <v>#N/A</v>
      </c>
      <c r="N443" s="3" t="str">
        <f>VLOOKUP(F443,'ESO zone constants'!$A$3:$D$9999,4,FALSE)</f>
        <v>Tamriel Map</v>
      </c>
    </row>
    <row r="444" spans="1:14" x14ac:dyDescent="0.25">
      <c r="A444" s="79"/>
      <c r="J444" s="30" t="str">
        <f>IF(A444&lt;&gt;"",IF(F444&lt;&gt;"",IF(OR(ISNA(A444),ISNA(F444)),"","["&amp;A444&amp;"]="&amp;F444&amp;","),""),"")</f>
        <v/>
      </c>
      <c r="K444" s="3">
        <f>A444</f>
        <v>0</v>
      </c>
      <c r="L444" s="3">
        <f>F444</f>
        <v>0</v>
      </c>
      <c r="M444" s="8" t="e">
        <f>VLOOKUP(A444,'ESO wayshrine names'!$A$3:$B$9992,2,)</f>
        <v>#N/A</v>
      </c>
      <c r="N444" s="3" t="str">
        <f>VLOOKUP(F444,'ESO zone constants'!$A$3:$D$9999,4,FALSE)</f>
        <v>Tamriel Map</v>
      </c>
    </row>
    <row r="445" spans="1:14" s="57" customFormat="1" x14ac:dyDescent="0.25">
      <c r="A445" s="79"/>
      <c r="B445"/>
      <c r="C445"/>
      <c r="D445"/>
      <c r="E445"/>
      <c r="F445"/>
      <c r="G445"/>
      <c r="H445"/>
      <c r="I445"/>
      <c r="J445" s="30" t="str">
        <f>IF(A445&lt;&gt;"",IF(F445&lt;&gt;"",IF(OR(ISNA(A445),ISNA(F445)),"","["&amp;A445&amp;"]="&amp;F445&amp;","),""),"")</f>
        <v/>
      </c>
      <c r="K445" s="3">
        <f>A445</f>
        <v>0</v>
      </c>
      <c r="L445" s="3">
        <f>F445</f>
        <v>0</v>
      </c>
      <c r="M445" s="8" t="e">
        <f>VLOOKUP(A445,'ESO wayshrine names'!$A$3:$B$9992,2,)</f>
        <v>#N/A</v>
      </c>
      <c r="N445" s="3" t="str">
        <f>VLOOKUP(F445,'ESO zone constants'!$A$3:$D$9999,4,FALSE)</f>
        <v>Tamriel Map</v>
      </c>
    </row>
    <row r="446" spans="1:14" s="57" customFormat="1" x14ac:dyDescent="0.25">
      <c r="A446" s="79"/>
      <c r="B446"/>
      <c r="C446"/>
      <c r="D446"/>
      <c r="E446"/>
      <c r="F446"/>
      <c r="G446"/>
      <c r="H446"/>
      <c r="I446"/>
      <c r="J446" s="30" t="str">
        <f>IF(A446&lt;&gt;"",IF(F446&lt;&gt;"",IF(OR(ISNA(A446),ISNA(F446)),"","["&amp;A446&amp;"]="&amp;F446&amp;","),""),"")</f>
        <v/>
      </c>
      <c r="K446" s="3">
        <f>A446</f>
        <v>0</v>
      </c>
      <c r="L446" s="3">
        <f>F446</f>
        <v>0</v>
      </c>
      <c r="M446" s="8" t="e">
        <f>VLOOKUP(A446,'ESO wayshrine names'!$A$3:$B$9992,2,)</f>
        <v>#N/A</v>
      </c>
      <c r="N446" s="3" t="str">
        <f>VLOOKUP(F446,'ESO zone constants'!$A$3:$D$9999,4,FALSE)</f>
        <v>Tamriel Map</v>
      </c>
    </row>
    <row r="447" spans="1:14" x14ac:dyDescent="0.25">
      <c r="A447" s="79"/>
      <c r="J447" s="30" t="str">
        <f>IF(A447&lt;&gt;"",IF(F447&lt;&gt;"",IF(OR(ISNA(A447),ISNA(F447)),"","["&amp;A447&amp;"]="&amp;F447&amp;","),""),"")</f>
        <v/>
      </c>
      <c r="K447" s="3">
        <f>A447</f>
        <v>0</v>
      </c>
      <c r="L447" s="3">
        <f>F447</f>
        <v>0</v>
      </c>
      <c r="M447" s="8" t="e">
        <f>VLOOKUP(A447,'ESO wayshrine names'!$A$3:$B$9992,2,)</f>
        <v>#N/A</v>
      </c>
      <c r="N447" s="3" t="str">
        <f>VLOOKUP(F447,'ESO zone constants'!$A$3:$D$9999,4,FALSE)</f>
        <v>Tamriel Map</v>
      </c>
    </row>
    <row r="448" spans="1:14" x14ac:dyDescent="0.25">
      <c r="A448" s="79"/>
      <c r="J448" s="30" t="str">
        <f>IF(A448&lt;&gt;"",IF(F448&lt;&gt;"",IF(OR(ISNA(A448),ISNA(F448)),"","["&amp;A448&amp;"]="&amp;F448&amp;","),""),"")</f>
        <v/>
      </c>
      <c r="K448" s="3">
        <f>A448</f>
        <v>0</v>
      </c>
      <c r="L448" s="3">
        <f>F448</f>
        <v>0</v>
      </c>
      <c r="M448" s="8" t="e">
        <f>VLOOKUP(A448,'ESO wayshrine names'!$A$3:$B$9992,2,)</f>
        <v>#N/A</v>
      </c>
      <c r="N448" s="3" t="str">
        <f>VLOOKUP(F448,'ESO zone constants'!$A$3:$D$9999,4,FALSE)</f>
        <v>Tamriel Map</v>
      </c>
    </row>
    <row r="449" spans="1:14" x14ac:dyDescent="0.25">
      <c r="A449" s="79"/>
      <c r="J449" s="30" t="str">
        <f>IF(A449&lt;&gt;"",IF(F449&lt;&gt;"",IF(OR(ISNA(A449),ISNA(F449)),"","["&amp;A449&amp;"]="&amp;F449&amp;","),""),"")</f>
        <v/>
      </c>
      <c r="K449" s="3">
        <f>A449</f>
        <v>0</v>
      </c>
      <c r="L449" s="3">
        <f>F449</f>
        <v>0</v>
      </c>
      <c r="M449" s="8" t="e">
        <f>VLOOKUP(A449,'ESO wayshrine names'!$A$3:$B$9992,2,)</f>
        <v>#N/A</v>
      </c>
      <c r="N449" s="3" t="str">
        <f>VLOOKUP(F449,'ESO zone constants'!$A$3:$D$9999,4,FALSE)</f>
        <v>Tamriel Map</v>
      </c>
    </row>
    <row r="450" spans="1:14" x14ac:dyDescent="0.25">
      <c r="A450" s="79"/>
      <c r="J450" s="30" t="str">
        <f>IF(A450&lt;&gt;"",IF(F450&lt;&gt;"",IF(OR(ISNA(A450),ISNA(F450)),"","["&amp;A450&amp;"]="&amp;F450&amp;","),""),"")</f>
        <v/>
      </c>
      <c r="K450" s="3">
        <f>A450</f>
        <v>0</v>
      </c>
      <c r="L450" s="3">
        <f>F450</f>
        <v>0</v>
      </c>
      <c r="M450" s="8" t="e">
        <f>VLOOKUP(A450,'ESO wayshrine names'!$A$3:$B$9992,2,)</f>
        <v>#N/A</v>
      </c>
      <c r="N450" s="3" t="str">
        <f>VLOOKUP(F450,'ESO zone constants'!$A$3:$D$9999,4,FALSE)</f>
        <v>Tamriel Map</v>
      </c>
    </row>
    <row r="451" spans="1:14" x14ac:dyDescent="0.25">
      <c r="A451" s="79"/>
      <c r="J451" s="30" t="str">
        <f>IF(A451&lt;&gt;"",IF(F451&lt;&gt;"",IF(OR(ISNA(A451),ISNA(F451)),"","["&amp;A451&amp;"]="&amp;F451&amp;","),""),"")</f>
        <v/>
      </c>
      <c r="K451" s="3">
        <f>A451</f>
        <v>0</v>
      </c>
      <c r="L451" s="3">
        <f>F451</f>
        <v>0</v>
      </c>
      <c r="M451" s="8" t="e">
        <f>VLOOKUP(A451,'ESO wayshrine names'!$A$3:$B$9992,2,)</f>
        <v>#N/A</v>
      </c>
      <c r="N451" s="3" t="str">
        <f>VLOOKUP(F451,'ESO zone constants'!$A$3:$D$9999,4,FALSE)</f>
        <v>Tamriel Map</v>
      </c>
    </row>
    <row r="452" spans="1:14" x14ac:dyDescent="0.25">
      <c r="A452" s="79"/>
      <c r="J452" s="30" t="str">
        <f>IF(A452&lt;&gt;"",IF(F452&lt;&gt;"",IF(OR(ISNA(A452),ISNA(F452)),"","["&amp;A452&amp;"]="&amp;F452&amp;","),""),"")</f>
        <v/>
      </c>
      <c r="K452" s="3">
        <f>A452</f>
        <v>0</v>
      </c>
      <c r="L452" s="3">
        <f>F452</f>
        <v>0</v>
      </c>
      <c r="M452" s="8" t="e">
        <f>VLOOKUP(A452,'ESO wayshrine names'!$A$3:$B$9992,2,)</f>
        <v>#N/A</v>
      </c>
      <c r="N452" s="3" t="str">
        <f>VLOOKUP(F452,'ESO zone constants'!$A$3:$D$9999,4,FALSE)</f>
        <v>Tamriel Map</v>
      </c>
    </row>
    <row r="453" spans="1:14" x14ac:dyDescent="0.25">
      <c r="A453" s="79"/>
      <c r="J453" s="30" t="str">
        <f>IF(A453&lt;&gt;"",IF(F453&lt;&gt;"",IF(OR(ISNA(A453),ISNA(F453)),"","["&amp;A453&amp;"]="&amp;F453&amp;","),""),"")</f>
        <v/>
      </c>
      <c r="K453" s="3">
        <f>A453</f>
        <v>0</v>
      </c>
      <c r="L453" s="3">
        <f>F453</f>
        <v>0</v>
      </c>
      <c r="M453" s="8" t="e">
        <f>VLOOKUP(A453,'ESO wayshrine names'!$A$3:$B$9992,2,)</f>
        <v>#N/A</v>
      </c>
      <c r="N453" s="3" t="str">
        <f>VLOOKUP(F453,'ESO zone constants'!$A$3:$D$9999,4,FALSE)</f>
        <v>Tamriel Map</v>
      </c>
    </row>
    <row r="454" spans="1:14" x14ac:dyDescent="0.25">
      <c r="A454" s="79"/>
      <c r="J454" s="30" t="str">
        <f>IF(A454&lt;&gt;"",IF(F454&lt;&gt;"",IF(OR(ISNA(A454),ISNA(F454)),"","["&amp;A454&amp;"]="&amp;F454&amp;","),""),"")</f>
        <v/>
      </c>
      <c r="K454" s="3">
        <f>A454</f>
        <v>0</v>
      </c>
      <c r="L454" s="3">
        <f>F454</f>
        <v>0</v>
      </c>
      <c r="M454" s="8" t="e">
        <f>VLOOKUP(A454,'ESO wayshrine names'!$A$3:$B$9992,2,)</f>
        <v>#N/A</v>
      </c>
      <c r="N454" s="3" t="str">
        <f>VLOOKUP(F454,'ESO zone constants'!$A$3:$D$9999,4,FALSE)</f>
        <v>Tamriel Map</v>
      </c>
    </row>
    <row r="455" spans="1:14" x14ac:dyDescent="0.25">
      <c r="A455" s="79"/>
      <c r="I455" s="37"/>
      <c r="J455" s="30" t="str">
        <f>IF(A455&lt;&gt;"",IF(F455&lt;&gt;"",IF(OR(ISNA(A455),ISNA(F455)),"","["&amp;A455&amp;"]="&amp;F455&amp;","),""),"")</f>
        <v/>
      </c>
      <c r="K455" s="3">
        <f>A455</f>
        <v>0</v>
      </c>
      <c r="L455" s="3">
        <f>F455</f>
        <v>0</v>
      </c>
      <c r="M455" s="8" t="e">
        <f>VLOOKUP(A455,'ESO wayshrine names'!$A$3:$B$9992,2,)</f>
        <v>#N/A</v>
      </c>
      <c r="N455" s="3" t="str">
        <f>VLOOKUP(F455,'ESO zone constants'!$A$3:$D$9999,4,FALSE)</f>
        <v>Tamriel Map</v>
      </c>
    </row>
    <row r="456" spans="1:14" x14ac:dyDescent="0.25">
      <c r="A456" s="79"/>
      <c r="I456" s="37"/>
      <c r="J456" s="30" t="str">
        <f>IF(A456&lt;&gt;"",IF(F456&lt;&gt;"",IF(OR(ISNA(A456),ISNA(F456)),"","["&amp;A456&amp;"]="&amp;F456&amp;","),""),"")</f>
        <v/>
      </c>
      <c r="K456" s="3">
        <f>A456</f>
        <v>0</v>
      </c>
      <c r="L456" s="3">
        <f>F456</f>
        <v>0</v>
      </c>
      <c r="M456" s="8" t="e">
        <f>VLOOKUP(A456,'ESO wayshrine names'!$A$3:$B$9992,2,)</f>
        <v>#N/A</v>
      </c>
      <c r="N456" s="3" t="str">
        <f>VLOOKUP(F456,'ESO zone constants'!$A$3:$D$9999,4,FALSE)</f>
        <v>Tamriel Map</v>
      </c>
    </row>
    <row r="457" spans="1:14" x14ac:dyDescent="0.25">
      <c r="A457" s="79"/>
      <c r="I457" s="37"/>
      <c r="J457" s="30" t="str">
        <f>IF(A457&lt;&gt;"",IF(F457&lt;&gt;"",IF(OR(ISNA(A457),ISNA(F457)),"","["&amp;A457&amp;"]="&amp;F457&amp;","),""),"")</f>
        <v/>
      </c>
      <c r="K457" s="3">
        <f>A457</f>
        <v>0</v>
      </c>
      <c r="L457" s="3">
        <f>F457</f>
        <v>0</v>
      </c>
      <c r="M457" s="8" t="e">
        <f>VLOOKUP(A457,'ESO wayshrine names'!$A$3:$B$9992,2,)</f>
        <v>#N/A</v>
      </c>
      <c r="N457" s="3" t="str">
        <f>VLOOKUP(F457,'ESO zone constants'!$A$3:$D$9999,4,FALSE)</f>
        <v>Tamriel Map</v>
      </c>
    </row>
    <row r="458" spans="1:14" x14ac:dyDescent="0.25">
      <c r="A458" s="79"/>
      <c r="I458" s="37"/>
      <c r="J458" s="30" t="str">
        <f>IF(A458&lt;&gt;"",IF(F458&lt;&gt;"",IF(OR(ISNA(A458),ISNA(F458)),"","["&amp;A458&amp;"]="&amp;F458&amp;","),""),"")</f>
        <v/>
      </c>
      <c r="K458" s="3">
        <f>A458</f>
        <v>0</v>
      </c>
      <c r="L458" s="3">
        <f>F458</f>
        <v>0</v>
      </c>
      <c r="M458" s="8" t="e">
        <f>VLOOKUP(A458,'ESO wayshrine names'!$A$3:$B$9992,2,)</f>
        <v>#N/A</v>
      </c>
      <c r="N458" s="3" t="str">
        <f>VLOOKUP(F458,'ESO zone constants'!$A$3:$D$9999,4,FALSE)</f>
        <v>Tamriel Map</v>
      </c>
    </row>
    <row r="459" spans="1:14" x14ac:dyDescent="0.25">
      <c r="A459" s="79"/>
      <c r="I459" s="37"/>
      <c r="J459" s="30" t="str">
        <f>IF(A459&lt;&gt;"",IF(F459&lt;&gt;"",IF(OR(ISNA(A459),ISNA(F459)),"","["&amp;A459&amp;"]="&amp;F459&amp;","),""),"")</f>
        <v/>
      </c>
      <c r="K459" s="3">
        <f>A459</f>
        <v>0</v>
      </c>
      <c r="L459" s="3">
        <f>F459</f>
        <v>0</v>
      </c>
      <c r="M459" s="8" t="e">
        <f>VLOOKUP(A459,'ESO wayshrine names'!$A$3:$B$9992,2,)</f>
        <v>#N/A</v>
      </c>
      <c r="N459" s="3" t="str">
        <f>VLOOKUP(F459,'ESO zone constants'!$A$3:$D$9999,4,FALSE)</f>
        <v>Tamriel Map</v>
      </c>
    </row>
    <row r="460" spans="1:14" x14ac:dyDescent="0.25">
      <c r="A460" s="79"/>
      <c r="I460" s="37"/>
      <c r="J460" s="30" t="str">
        <f>IF(A460&lt;&gt;"",IF(F460&lt;&gt;"",IF(OR(ISNA(A460),ISNA(F460)),"","["&amp;A460&amp;"]="&amp;F460&amp;","),""),"")</f>
        <v/>
      </c>
      <c r="K460" s="3">
        <f>A460</f>
        <v>0</v>
      </c>
      <c r="L460" s="3">
        <f>F460</f>
        <v>0</v>
      </c>
      <c r="M460" s="8" t="e">
        <f>VLOOKUP(A460,'ESO wayshrine names'!$A$3:$B$9992,2,)</f>
        <v>#N/A</v>
      </c>
      <c r="N460" s="3" t="str">
        <f>VLOOKUP(F460,'ESO zone constants'!$A$3:$D$9999,4,FALSE)</f>
        <v>Tamriel Map</v>
      </c>
    </row>
    <row r="461" spans="1:14" x14ac:dyDescent="0.25">
      <c r="A461" s="79"/>
      <c r="I461" s="37"/>
      <c r="J461" s="30" t="str">
        <f>IF(A461&lt;&gt;"",IF(F461&lt;&gt;"",IF(OR(ISNA(A461),ISNA(F461)),"","["&amp;A461&amp;"]="&amp;F461&amp;","),""),"")</f>
        <v/>
      </c>
      <c r="K461" s="3">
        <f>A461</f>
        <v>0</v>
      </c>
      <c r="L461" s="3">
        <f>F461</f>
        <v>0</v>
      </c>
      <c r="M461" s="8" t="e">
        <f>VLOOKUP(A461,'ESO wayshrine names'!$A$3:$B$9992,2,)</f>
        <v>#N/A</v>
      </c>
      <c r="N461" s="3" t="str">
        <f>VLOOKUP(F461,'ESO zone constants'!$A$3:$D$9999,4,FALSE)</f>
        <v>Tamriel Map</v>
      </c>
    </row>
    <row r="462" spans="1:14" x14ac:dyDescent="0.25">
      <c r="A462" s="79"/>
      <c r="I462" s="37"/>
      <c r="J462" s="30" t="str">
        <f>IF(A462&lt;&gt;"",IF(F462&lt;&gt;"",IF(OR(ISNA(A462),ISNA(F462)),"","["&amp;A462&amp;"]="&amp;F462&amp;","),""),"")</f>
        <v/>
      </c>
      <c r="K462" s="3">
        <f>A462</f>
        <v>0</v>
      </c>
      <c r="L462" s="3">
        <f>F462</f>
        <v>0</v>
      </c>
      <c r="M462" s="8" t="e">
        <f>VLOOKUP(A462,'ESO wayshrine names'!$A$3:$B$9992,2,)</f>
        <v>#N/A</v>
      </c>
      <c r="N462" s="3" t="str">
        <f>VLOOKUP(F462,'ESO zone constants'!$A$3:$D$9999,4,FALSE)</f>
        <v>Tamriel Map</v>
      </c>
    </row>
    <row r="463" spans="1:14" x14ac:dyDescent="0.25">
      <c r="A463" s="79"/>
      <c r="I463" s="37"/>
      <c r="J463" s="30" t="str">
        <f>IF(A463&lt;&gt;"",IF(F463&lt;&gt;"",IF(OR(ISNA(A463),ISNA(F463)),"","["&amp;A463&amp;"]="&amp;F463&amp;","),""),"")</f>
        <v/>
      </c>
      <c r="K463" s="3">
        <f>A463</f>
        <v>0</v>
      </c>
      <c r="L463" s="3">
        <f>F463</f>
        <v>0</v>
      </c>
      <c r="M463" s="8" t="e">
        <f>VLOOKUP(A463,'ESO wayshrine names'!$A$3:$B$9992,2,)</f>
        <v>#N/A</v>
      </c>
      <c r="N463" s="3" t="str">
        <f>VLOOKUP(F463,'ESO zone constants'!$A$3:$D$9999,4,FALSE)</f>
        <v>Tamriel Map</v>
      </c>
    </row>
    <row r="464" spans="1:14" x14ac:dyDescent="0.25">
      <c r="A464" s="79"/>
      <c r="I464" s="37"/>
      <c r="J464" s="30" t="str">
        <f>IF(A464&lt;&gt;"",IF(F464&lt;&gt;"",IF(OR(ISNA(A464),ISNA(F464)),"","["&amp;A464&amp;"]="&amp;F464&amp;","),""),"")</f>
        <v/>
      </c>
      <c r="K464" s="3">
        <f>A464</f>
        <v>0</v>
      </c>
      <c r="L464" s="3">
        <f>F464</f>
        <v>0</v>
      </c>
      <c r="M464" s="8" t="e">
        <f>VLOOKUP(A464,'ESO wayshrine names'!$A$3:$B$9992,2,)</f>
        <v>#N/A</v>
      </c>
      <c r="N464" s="3" t="str">
        <f>VLOOKUP(F464,'ESO zone constants'!$A$3:$D$9999,4,FALSE)</f>
        <v>Tamriel Map</v>
      </c>
    </row>
    <row r="465" spans="1:14" x14ac:dyDescent="0.25">
      <c r="A465" s="79"/>
      <c r="I465" s="57"/>
      <c r="J465" s="30" t="str">
        <f>IF(A465&lt;&gt;"",IF(F465&lt;&gt;"",IF(OR(ISNA(A465),ISNA(F465)),"","["&amp;A465&amp;"]="&amp;F465&amp;","),""),"")</f>
        <v/>
      </c>
      <c r="K465" s="3">
        <f>A465</f>
        <v>0</v>
      </c>
      <c r="L465" s="3">
        <f>F465</f>
        <v>0</v>
      </c>
      <c r="M465" s="8" t="e">
        <f>VLOOKUP(A465,'ESO wayshrine names'!$A$3:$B$9992,2,)</f>
        <v>#N/A</v>
      </c>
      <c r="N465" s="3" t="str">
        <f>VLOOKUP(F465,'ESO zone constants'!$A$3:$D$9999,4,FALSE)</f>
        <v>Tamriel Map</v>
      </c>
    </row>
    <row r="466" spans="1:14" x14ac:dyDescent="0.25">
      <c r="A466" s="79"/>
      <c r="I466" s="57"/>
      <c r="J466" s="30" t="str">
        <f>IF(A466&lt;&gt;"",IF(F466&lt;&gt;"",IF(OR(ISNA(A466),ISNA(F466)),"","["&amp;A466&amp;"]="&amp;F466&amp;","),""),"")</f>
        <v/>
      </c>
      <c r="K466" s="3">
        <f>A466</f>
        <v>0</v>
      </c>
      <c r="L466" s="3">
        <f>F466</f>
        <v>0</v>
      </c>
      <c r="M466" s="8" t="e">
        <f>VLOOKUP(A466,'ESO wayshrine names'!$A$3:$B$9992,2,)</f>
        <v>#N/A</v>
      </c>
      <c r="N466" s="3" t="str">
        <f>VLOOKUP(F466,'ESO zone constants'!$A$3:$D$9999,4,FALSE)</f>
        <v>Tamriel Map</v>
      </c>
    </row>
    <row r="467" spans="1:14" x14ac:dyDescent="0.25">
      <c r="A467" s="79"/>
    </row>
    <row r="468" spans="1:14" x14ac:dyDescent="0.25">
      <c r="A468" s="79"/>
    </row>
    <row r="469" spans="1:14" x14ac:dyDescent="0.25">
      <c r="A469" s="79"/>
    </row>
    <row r="470" spans="1:14" x14ac:dyDescent="0.25">
      <c r="A470" s="79"/>
    </row>
    <row r="471" spans="1:14" x14ac:dyDescent="0.25">
      <c r="A471" s="79"/>
    </row>
    <row r="472" spans="1:14" x14ac:dyDescent="0.25">
      <c r="A472" s="79"/>
    </row>
    <row r="473" spans="1:14" x14ac:dyDescent="0.25">
      <c r="A473" s="79"/>
    </row>
    <row r="474" spans="1:14" x14ac:dyDescent="0.25">
      <c r="A474" s="79"/>
    </row>
    <row r="475" spans="1:14" x14ac:dyDescent="0.25">
      <c r="A475" s="79"/>
    </row>
    <row r="476" spans="1:14" x14ac:dyDescent="0.25">
      <c r="A476" s="79"/>
    </row>
    <row r="477" spans="1:14" x14ac:dyDescent="0.25">
      <c r="A477" s="79"/>
    </row>
    <row r="478" spans="1:14" x14ac:dyDescent="0.25">
      <c r="A478" s="79"/>
    </row>
    <row r="479" spans="1:14" x14ac:dyDescent="0.25">
      <c r="A479" s="79"/>
    </row>
    <row r="480" spans="1:14" x14ac:dyDescent="0.25">
      <c r="A480" s="79"/>
    </row>
    <row r="481" spans="1:1" x14ac:dyDescent="0.25">
      <c r="A481" s="79"/>
    </row>
    <row r="482" spans="1:1" x14ac:dyDescent="0.25">
      <c r="A482" s="79"/>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N491" xr:uid="{00000000-0001-0000-0800-000000000000}">
    <sortState xmlns:xlrd2="http://schemas.microsoft.com/office/spreadsheetml/2017/richdata2" ref="A3:N491">
      <sortCondition ref="A2:A466"/>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80" activePane="bottomRight" state="frozen"/>
      <selection pane="topRight" activeCell="B1" sqref="B1"/>
      <selection pane="bottomLeft" activeCell="A2" sqref="A2"/>
      <selection pane="bottomRight" activeCell="B500" sqref="B500"/>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2764</v>
      </c>
      <c r="C1" s="55"/>
      <c r="D1" s="55"/>
      <c r="E1" s="55"/>
      <c r="F1" s="55"/>
      <c r="G1" s="55"/>
      <c r="H1" s="55"/>
      <c r="I1" s="55"/>
      <c r="J1" s="55"/>
      <c r="K1" s="55"/>
      <c r="L1" s="55"/>
    </row>
    <row r="2" spans="1:12" s="1" customFormat="1" x14ac:dyDescent="0.25">
      <c r="A2" s="5" t="s">
        <v>1393</v>
      </c>
      <c r="B2" s="1" t="s">
        <v>82</v>
      </c>
    </row>
    <row r="3" spans="1:12" x14ac:dyDescent="0.25">
      <c r="A3" s="12">
        <v>1</v>
      </c>
      <c r="B3" t="s">
        <v>1823</v>
      </c>
    </row>
    <row r="4" spans="1:12" x14ac:dyDescent="0.25">
      <c r="A4" s="12">
        <v>2</v>
      </c>
      <c r="B4" t="s">
        <v>1824</v>
      </c>
    </row>
    <row r="5" spans="1:12" x14ac:dyDescent="0.25">
      <c r="A5" s="12">
        <v>3</v>
      </c>
      <c r="B5" t="s">
        <v>1825</v>
      </c>
    </row>
    <row r="6" spans="1:12" x14ac:dyDescent="0.25">
      <c r="A6" s="12">
        <v>4</v>
      </c>
      <c r="B6" t="s">
        <v>1826</v>
      </c>
    </row>
    <row r="7" spans="1:12" x14ac:dyDescent="0.25">
      <c r="A7" s="12">
        <v>5</v>
      </c>
      <c r="B7" t="s">
        <v>1827</v>
      </c>
    </row>
    <row r="8" spans="1:12" x14ac:dyDescent="0.25">
      <c r="A8" s="12">
        <v>6</v>
      </c>
      <c r="B8" t="s">
        <v>1828</v>
      </c>
    </row>
    <row r="9" spans="1:12" x14ac:dyDescent="0.25">
      <c r="A9" s="12">
        <v>7</v>
      </c>
      <c r="B9" t="s">
        <v>1829</v>
      </c>
    </row>
    <row r="10" spans="1:12" x14ac:dyDescent="0.25">
      <c r="A10" s="12">
        <v>8</v>
      </c>
      <c r="B10" t="s">
        <v>1830</v>
      </c>
    </row>
    <row r="11" spans="1:12" x14ac:dyDescent="0.25">
      <c r="A11" s="12">
        <v>9</v>
      </c>
      <c r="B11" t="s">
        <v>1831</v>
      </c>
    </row>
    <row r="12" spans="1:12" x14ac:dyDescent="0.25">
      <c r="A12" s="12">
        <v>10</v>
      </c>
      <c r="B12" t="s">
        <v>1832</v>
      </c>
    </row>
    <row r="13" spans="1:12" x14ac:dyDescent="0.25">
      <c r="A13" s="12">
        <v>11</v>
      </c>
      <c r="B13" t="s">
        <v>1833</v>
      </c>
    </row>
    <row r="14" spans="1:12" x14ac:dyDescent="0.25">
      <c r="A14" s="12">
        <v>12</v>
      </c>
      <c r="B14" t="s">
        <v>1834</v>
      </c>
    </row>
    <row r="15" spans="1:12" x14ac:dyDescent="0.25">
      <c r="A15" s="12">
        <v>13</v>
      </c>
      <c r="B15" t="s">
        <v>1835</v>
      </c>
    </row>
    <row r="16" spans="1:12" x14ac:dyDescent="0.25">
      <c r="A16" s="12">
        <v>14</v>
      </c>
      <c r="B16" t="s">
        <v>1836</v>
      </c>
    </row>
    <row r="17" spans="1:2" x14ac:dyDescent="0.25">
      <c r="A17" s="12">
        <v>15</v>
      </c>
      <c r="B17" t="s">
        <v>1837</v>
      </c>
    </row>
    <row r="18" spans="1:2" x14ac:dyDescent="0.25">
      <c r="A18" s="12">
        <v>16</v>
      </c>
      <c r="B18" t="s">
        <v>1838</v>
      </c>
    </row>
    <row r="19" spans="1:2" x14ac:dyDescent="0.25">
      <c r="A19" s="12">
        <v>17</v>
      </c>
      <c r="B19" t="s">
        <v>1839</v>
      </c>
    </row>
    <row r="20" spans="1:2" x14ac:dyDescent="0.25">
      <c r="A20" s="12">
        <v>18</v>
      </c>
      <c r="B20" t="s">
        <v>1840</v>
      </c>
    </row>
    <row r="21" spans="1:2" x14ac:dyDescent="0.25">
      <c r="A21" s="12">
        <v>19</v>
      </c>
      <c r="B21" t="s">
        <v>1841</v>
      </c>
    </row>
    <row r="22" spans="1:2" x14ac:dyDescent="0.25">
      <c r="A22" s="12">
        <v>20</v>
      </c>
      <c r="B22" t="s">
        <v>1842</v>
      </c>
    </row>
    <row r="23" spans="1:2" x14ac:dyDescent="0.25">
      <c r="A23" s="12">
        <v>21</v>
      </c>
      <c r="B23" t="s">
        <v>1843</v>
      </c>
    </row>
    <row r="24" spans="1:2" x14ac:dyDescent="0.25">
      <c r="A24" s="12">
        <v>22</v>
      </c>
      <c r="B24" t="s">
        <v>1844</v>
      </c>
    </row>
    <row r="25" spans="1:2" x14ac:dyDescent="0.25">
      <c r="A25" s="12">
        <v>23</v>
      </c>
      <c r="B25" t="s">
        <v>1845</v>
      </c>
    </row>
    <row r="26" spans="1:2" x14ac:dyDescent="0.25">
      <c r="A26" s="12">
        <v>24</v>
      </c>
      <c r="B26" t="s">
        <v>1846</v>
      </c>
    </row>
    <row r="27" spans="1:2" x14ac:dyDescent="0.25">
      <c r="A27" s="12">
        <v>25</v>
      </c>
      <c r="B27" t="s">
        <v>1847</v>
      </c>
    </row>
    <row r="28" spans="1:2" x14ac:dyDescent="0.25">
      <c r="A28" s="12">
        <v>26</v>
      </c>
      <c r="B28" t="s">
        <v>1848</v>
      </c>
    </row>
    <row r="29" spans="1:2" x14ac:dyDescent="0.25">
      <c r="A29" s="12">
        <v>27</v>
      </c>
      <c r="B29" t="s">
        <v>1849</v>
      </c>
    </row>
    <row r="30" spans="1:2" x14ac:dyDescent="0.25">
      <c r="A30" s="12">
        <v>28</v>
      </c>
      <c r="B30" t="s">
        <v>1850</v>
      </c>
    </row>
    <row r="31" spans="1:2" x14ac:dyDescent="0.25">
      <c r="A31" s="12">
        <v>29</v>
      </c>
      <c r="B31" t="s">
        <v>1851</v>
      </c>
    </row>
    <row r="32" spans="1:2" x14ac:dyDescent="0.25">
      <c r="A32" s="12">
        <v>30</v>
      </c>
      <c r="B32" t="s">
        <v>1852</v>
      </c>
    </row>
    <row r="33" spans="1:2" x14ac:dyDescent="0.25">
      <c r="A33" s="12">
        <v>31</v>
      </c>
      <c r="B33" t="s">
        <v>1853</v>
      </c>
    </row>
    <row r="34" spans="1:2" x14ac:dyDescent="0.25">
      <c r="A34" s="12">
        <v>32</v>
      </c>
      <c r="B34" t="s">
        <v>1854</v>
      </c>
    </row>
    <row r="35" spans="1:2" x14ac:dyDescent="0.25">
      <c r="A35" s="12">
        <v>33</v>
      </c>
      <c r="B35" t="s">
        <v>1855</v>
      </c>
    </row>
    <row r="36" spans="1:2" x14ac:dyDescent="0.25">
      <c r="A36" s="12">
        <v>34</v>
      </c>
      <c r="B36" t="s">
        <v>1856</v>
      </c>
    </row>
    <row r="37" spans="1:2" x14ac:dyDescent="0.25">
      <c r="A37" s="12">
        <v>35</v>
      </c>
      <c r="B37" t="s">
        <v>1857</v>
      </c>
    </row>
    <row r="38" spans="1:2" x14ac:dyDescent="0.25">
      <c r="A38" s="12">
        <v>36</v>
      </c>
      <c r="B38" t="s">
        <v>1858</v>
      </c>
    </row>
    <row r="39" spans="1:2" x14ac:dyDescent="0.25">
      <c r="A39" s="12">
        <v>37</v>
      </c>
      <c r="B39" t="s">
        <v>1859</v>
      </c>
    </row>
    <row r="40" spans="1:2" x14ac:dyDescent="0.25">
      <c r="A40" s="12">
        <v>38</v>
      </c>
      <c r="B40" t="s">
        <v>1860</v>
      </c>
    </row>
    <row r="41" spans="1:2" x14ac:dyDescent="0.25">
      <c r="A41" s="12">
        <v>39</v>
      </c>
      <c r="B41" t="s">
        <v>1861</v>
      </c>
    </row>
    <row r="42" spans="1:2" x14ac:dyDescent="0.25">
      <c r="A42" s="12">
        <v>40</v>
      </c>
      <c r="B42" t="s">
        <v>1862</v>
      </c>
    </row>
    <row r="43" spans="1:2" x14ac:dyDescent="0.25">
      <c r="A43" s="12">
        <v>41</v>
      </c>
      <c r="B43" t="s">
        <v>1863</v>
      </c>
    </row>
    <row r="44" spans="1:2" x14ac:dyDescent="0.25">
      <c r="A44" s="12">
        <v>42</v>
      </c>
      <c r="B44" t="s">
        <v>1864</v>
      </c>
    </row>
    <row r="45" spans="1:2" x14ac:dyDescent="0.25">
      <c r="A45" s="12">
        <v>43</v>
      </c>
      <c r="B45" t="s">
        <v>1865</v>
      </c>
    </row>
    <row r="46" spans="1:2" x14ac:dyDescent="0.25">
      <c r="A46" s="12">
        <v>44</v>
      </c>
      <c r="B46" t="s">
        <v>1866</v>
      </c>
    </row>
    <row r="47" spans="1:2" x14ac:dyDescent="0.25">
      <c r="A47" s="12">
        <v>45</v>
      </c>
      <c r="B47" t="s">
        <v>1867</v>
      </c>
    </row>
    <row r="48" spans="1:2" x14ac:dyDescent="0.25">
      <c r="A48" s="12">
        <v>46</v>
      </c>
      <c r="B48" t="s">
        <v>1868</v>
      </c>
    </row>
    <row r="49" spans="1:2" x14ac:dyDescent="0.25">
      <c r="A49" s="12">
        <v>47</v>
      </c>
      <c r="B49" t="s">
        <v>1869</v>
      </c>
    </row>
    <row r="50" spans="1:2" x14ac:dyDescent="0.25">
      <c r="A50" s="12">
        <v>48</v>
      </c>
      <c r="B50" t="s">
        <v>1870</v>
      </c>
    </row>
    <row r="51" spans="1:2" x14ac:dyDescent="0.25">
      <c r="A51" s="12">
        <v>49</v>
      </c>
      <c r="B51" t="s">
        <v>1871</v>
      </c>
    </row>
    <row r="52" spans="1:2" x14ac:dyDescent="0.25">
      <c r="A52" s="12">
        <v>50</v>
      </c>
      <c r="B52" t="s">
        <v>1872</v>
      </c>
    </row>
    <row r="53" spans="1:2" x14ac:dyDescent="0.25">
      <c r="A53" s="12">
        <v>51</v>
      </c>
      <c r="B53" t="s">
        <v>1873</v>
      </c>
    </row>
    <row r="54" spans="1:2" x14ac:dyDescent="0.25">
      <c r="A54" s="12">
        <v>52</v>
      </c>
      <c r="B54" t="s">
        <v>1874</v>
      </c>
    </row>
    <row r="55" spans="1:2" x14ac:dyDescent="0.25">
      <c r="A55" s="12">
        <v>53</v>
      </c>
      <c r="B55" t="s">
        <v>1875</v>
      </c>
    </row>
    <row r="56" spans="1:2" x14ac:dyDescent="0.25">
      <c r="A56" s="12">
        <v>54</v>
      </c>
    </row>
    <row r="57" spans="1:2" x14ac:dyDescent="0.25">
      <c r="A57" s="12">
        <v>55</v>
      </c>
      <c r="B57" t="s">
        <v>1876</v>
      </c>
    </row>
    <row r="58" spans="1:2" x14ac:dyDescent="0.25">
      <c r="A58" s="12">
        <v>56</v>
      </c>
      <c r="B58" t="s">
        <v>1877</v>
      </c>
    </row>
    <row r="59" spans="1:2" x14ac:dyDescent="0.25">
      <c r="A59" s="12">
        <v>57</v>
      </c>
      <c r="B59" t="s">
        <v>1878</v>
      </c>
    </row>
    <row r="60" spans="1:2" x14ac:dyDescent="0.25">
      <c r="A60" s="12">
        <v>58</v>
      </c>
      <c r="B60" t="s">
        <v>1879</v>
      </c>
    </row>
    <row r="61" spans="1:2" x14ac:dyDescent="0.25">
      <c r="A61" s="12">
        <v>59</v>
      </c>
      <c r="B61" t="s">
        <v>1880</v>
      </c>
    </row>
    <row r="62" spans="1:2" x14ac:dyDescent="0.25">
      <c r="A62" s="12">
        <v>60</v>
      </c>
      <c r="B62" t="s">
        <v>1881</v>
      </c>
    </row>
    <row r="63" spans="1:2" x14ac:dyDescent="0.25">
      <c r="A63" s="12">
        <v>61</v>
      </c>
      <c r="B63" t="s">
        <v>1882</v>
      </c>
    </row>
    <row r="64" spans="1:2" x14ac:dyDescent="0.25">
      <c r="A64" s="12">
        <v>62</v>
      </c>
      <c r="B64" t="s">
        <v>1883</v>
      </c>
    </row>
    <row r="65" spans="1:2" x14ac:dyDescent="0.25">
      <c r="A65" s="12">
        <v>63</v>
      </c>
      <c r="B65" t="s">
        <v>1884</v>
      </c>
    </row>
    <row r="66" spans="1:2" x14ac:dyDescent="0.25">
      <c r="A66" s="12">
        <v>64</v>
      </c>
      <c r="B66" t="s">
        <v>1885</v>
      </c>
    </row>
    <row r="67" spans="1:2" x14ac:dyDescent="0.25">
      <c r="A67" s="12">
        <v>65</v>
      </c>
      <c r="B67" t="s">
        <v>1886</v>
      </c>
    </row>
    <row r="68" spans="1:2" x14ac:dyDescent="0.25">
      <c r="A68" s="12">
        <v>66</v>
      </c>
      <c r="B68" t="s">
        <v>1887</v>
      </c>
    </row>
    <row r="69" spans="1:2" x14ac:dyDescent="0.25">
      <c r="A69" s="12">
        <v>67</v>
      </c>
      <c r="B69" t="s">
        <v>1888</v>
      </c>
    </row>
    <row r="70" spans="1:2" x14ac:dyDescent="0.25">
      <c r="A70" s="12">
        <v>68</v>
      </c>
      <c r="B70" t="s">
        <v>1889</v>
      </c>
    </row>
    <row r="71" spans="1:2" x14ac:dyDescent="0.25">
      <c r="A71" s="12">
        <v>69</v>
      </c>
      <c r="B71" t="s">
        <v>1890</v>
      </c>
    </row>
    <row r="72" spans="1:2" x14ac:dyDescent="0.25">
      <c r="A72" s="12">
        <v>70</v>
      </c>
    </row>
    <row r="73" spans="1:2" x14ac:dyDescent="0.25">
      <c r="A73" s="12">
        <v>71</v>
      </c>
      <c r="B73" t="s">
        <v>1891</v>
      </c>
    </row>
    <row r="74" spans="1:2" x14ac:dyDescent="0.25">
      <c r="A74" s="12">
        <v>72</v>
      </c>
      <c r="B74" t="s">
        <v>1892</v>
      </c>
    </row>
    <row r="75" spans="1:2" x14ac:dyDescent="0.25">
      <c r="A75" s="12">
        <v>73</v>
      </c>
      <c r="B75" t="s">
        <v>1893</v>
      </c>
    </row>
    <row r="76" spans="1:2" x14ac:dyDescent="0.25">
      <c r="A76" s="12">
        <v>74</v>
      </c>
      <c r="B76" t="s">
        <v>1894</v>
      </c>
    </row>
    <row r="77" spans="1:2" x14ac:dyDescent="0.25">
      <c r="A77" s="12">
        <v>75</v>
      </c>
      <c r="B77" t="s">
        <v>1895</v>
      </c>
    </row>
    <row r="78" spans="1:2" x14ac:dyDescent="0.25">
      <c r="A78" s="12">
        <v>76</v>
      </c>
      <c r="B78" t="s">
        <v>1896</v>
      </c>
    </row>
    <row r="79" spans="1:2" x14ac:dyDescent="0.25">
      <c r="A79" s="12">
        <v>77</v>
      </c>
      <c r="B79" t="s">
        <v>1897</v>
      </c>
    </row>
    <row r="80" spans="1:2" x14ac:dyDescent="0.25">
      <c r="A80" s="12">
        <v>78</v>
      </c>
      <c r="B80" t="s">
        <v>1898</v>
      </c>
    </row>
    <row r="81" spans="1:2" x14ac:dyDescent="0.25">
      <c r="A81" s="12">
        <v>79</v>
      </c>
      <c r="B81" t="s">
        <v>1899</v>
      </c>
    </row>
    <row r="82" spans="1:2" x14ac:dyDescent="0.25">
      <c r="A82" s="12">
        <v>80</v>
      </c>
      <c r="B82" t="s">
        <v>1900</v>
      </c>
    </row>
    <row r="83" spans="1:2" x14ac:dyDescent="0.25">
      <c r="A83" s="12">
        <v>81</v>
      </c>
      <c r="B83" t="s">
        <v>1901</v>
      </c>
    </row>
    <row r="84" spans="1:2" x14ac:dyDescent="0.25">
      <c r="A84" s="12">
        <v>82</v>
      </c>
      <c r="B84" t="s">
        <v>1902</v>
      </c>
    </row>
    <row r="85" spans="1:2" x14ac:dyDescent="0.25">
      <c r="A85" s="12">
        <v>83</v>
      </c>
      <c r="B85" t="s">
        <v>1903</v>
      </c>
    </row>
    <row r="86" spans="1:2" x14ac:dyDescent="0.25">
      <c r="A86" s="12">
        <v>84</v>
      </c>
      <c r="B86" t="s">
        <v>1904</v>
      </c>
    </row>
    <row r="87" spans="1:2" x14ac:dyDescent="0.25">
      <c r="A87" s="12">
        <v>85</v>
      </c>
      <c r="B87" t="s">
        <v>1905</v>
      </c>
    </row>
    <row r="88" spans="1:2" x14ac:dyDescent="0.25">
      <c r="A88" s="12">
        <v>86</v>
      </c>
      <c r="B88" t="s">
        <v>1906</v>
      </c>
    </row>
    <row r="89" spans="1:2" x14ac:dyDescent="0.25">
      <c r="A89" s="12">
        <v>87</v>
      </c>
      <c r="B89" t="s">
        <v>1907</v>
      </c>
    </row>
    <row r="90" spans="1:2" x14ac:dyDescent="0.25">
      <c r="A90" s="12">
        <v>88</v>
      </c>
      <c r="B90" t="s">
        <v>1908</v>
      </c>
    </row>
    <row r="91" spans="1:2" x14ac:dyDescent="0.25">
      <c r="A91" s="12">
        <v>89</v>
      </c>
      <c r="B91" t="s">
        <v>1909</v>
      </c>
    </row>
    <row r="92" spans="1:2" x14ac:dyDescent="0.25">
      <c r="A92" s="12">
        <v>90</v>
      </c>
      <c r="B92" t="s">
        <v>1910</v>
      </c>
    </row>
    <row r="93" spans="1:2" x14ac:dyDescent="0.25">
      <c r="A93" s="12">
        <v>91</v>
      </c>
      <c r="B93" t="s">
        <v>1911</v>
      </c>
    </row>
    <row r="94" spans="1:2" x14ac:dyDescent="0.25">
      <c r="A94" s="12">
        <v>92</v>
      </c>
      <c r="B94" t="s">
        <v>1912</v>
      </c>
    </row>
    <row r="95" spans="1:2" x14ac:dyDescent="0.25">
      <c r="A95" s="12">
        <v>93</v>
      </c>
      <c r="B95" t="s">
        <v>1913</v>
      </c>
    </row>
    <row r="96" spans="1:2" x14ac:dyDescent="0.25">
      <c r="A96" s="12">
        <v>94</v>
      </c>
      <c r="B96" t="s">
        <v>1914</v>
      </c>
    </row>
    <row r="97" spans="1:2" x14ac:dyDescent="0.25">
      <c r="A97" s="12">
        <v>95</v>
      </c>
      <c r="B97" t="s">
        <v>1915</v>
      </c>
    </row>
    <row r="98" spans="1:2" x14ac:dyDescent="0.25">
      <c r="A98" s="12">
        <v>96</v>
      </c>
      <c r="B98" t="s">
        <v>1916</v>
      </c>
    </row>
    <row r="99" spans="1:2" x14ac:dyDescent="0.25">
      <c r="A99" s="12">
        <v>97</v>
      </c>
      <c r="B99" t="s">
        <v>1917</v>
      </c>
    </row>
    <row r="100" spans="1:2" x14ac:dyDescent="0.25">
      <c r="A100" s="12">
        <v>98</v>
      </c>
      <c r="B100" t="s">
        <v>1918</v>
      </c>
    </row>
    <row r="101" spans="1:2" x14ac:dyDescent="0.25">
      <c r="A101" s="12">
        <v>99</v>
      </c>
      <c r="B101" t="s">
        <v>1919</v>
      </c>
    </row>
    <row r="102" spans="1:2" x14ac:dyDescent="0.25">
      <c r="A102" s="12">
        <v>100</v>
      </c>
      <c r="B102" t="s">
        <v>1920</v>
      </c>
    </row>
    <row r="103" spans="1:2" x14ac:dyDescent="0.25">
      <c r="A103" s="12">
        <v>101</v>
      </c>
      <c r="B103" t="s">
        <v>1921</v>
      </c>
    </row>
    <row r="104" spans="1:2" x14ac:dyDescent="0.25">
      <c r="A104" s="12">
        <v>102</v>
      </c>
      <c r="B104" t="s">
        <v>1922</v>
      </c>
    </row>
    <row r="105" spans="1:2" x14ac:dyDescent="0.25">
      <c r="A105" s="12">
        <v>103</v>
      </c>
      <c r="B105" t="s">
        <v>1923</v>
      </c>
    </row>
    <row r="106" spans="1:2" x14ac:dyDescent="0.25">
      <c r="A106" s="12">
        <v>104</v>
      </c>
      <c r="B106" t="s">
        <v>1924</v>
      </c>
    </row>
    <row r="107" spans="1:2" x14ac:dyDescent="0.25">
      <c r="A107" s="12">
        <v>105</v>
      </c>
      <c r="B107" t="s">
        <v>1925</v>
      </c>
    </row>
    <row r="108" spans="1:2" x14ac:dyDescent="0.25">
      <c r="A108" s="12">
        <v>106</v>
      </c>
      <c r="B108" t="s">
        <v>1926</v>
      </c>
    </row>
    <row r="109" spans="1:2" x14ac:dyDescent="0.25">
      <c r="A109" s="12">
        <v>107</v>
      </c>
      <c r="B109" t="s">
        <v>1927</v>
      </c>
    </row>
    <row r="110" spans="1:2" x14ac:dyDescent="0.25">
      <c r="A110" s="12">
        <v>108</v>
      </c>
      <c r="B110" t="s">
        <v>1928</v>
      </c>
    </row>
    <row r="111" spans="1:2" x14ac:dyDescent="0.25">
      <c r="A111" s="12">
        <v>109</v>
      </c>
      <c r="B111" t="s">
        <v>1929</v>
      </c>
    </row>
    <row r="112" spans="1:2" x14ac:dyDescent="0.25">
      <c r="A112" s="12">
        <v>110</v>
      </c>
      <c r="B112" t="s">
        <v>1930</v>
      </c>
    </row>
    <row r="113" spans="1:2" x14ac:dyDescent="0.25">
      <c r="A113" s="12">
        <v>111</v>
      </c>
      <c r="B113" t="s">
        <v>1931</v>
      </c>
    </row>
    <row r="114" spans="1:2" x14ac:dyDescent="0.25">
      <c r="A114" s="12">
        <v>112</v>
      </c>
      <c r="B114" t="s">
        <v>1932</v>
      </c>
    </row>
    <row r="115" spans="1:2" x14ac:dyDescent="0.25">
      <c r="A115" s="12">
        <v>113</v>
      </c>
      <c r="B115" t="s">
        <v>1933</v>
      </c>
    </row>
    <row r="116" spans="1:2" x14ac:dyDescent="0.25">
      <c r="A116" s="12">
        <v>114</v>
      </c>
      <c r="B116" t="s">
        <v>1934</v>
      </c>
    </row>
    <row r="117" spans="1:2" x14ac:dyDescent="0.25">
      <c r="A117" s="12">
        <v>115</v>
      </c>
      <c r="B117" t="s">
        <v>1935</v>
      </c>
    </row>
    <row r="118" spans="1:2" x14ac:dyDescent="0.25">
      <c r="A118" s="12">
        <v>116</v>
      </c>
      <c r="B118" t="s">
        <v>1936</v>
      </c>
    </row>
    <row r="119" spans="1:2" x14ac:dyDescent="0.25">
      <c r="A119" s="12">
        <v>117</v>
      </c>
      <c r="B119" t="s">
        <v>1937</v>
      </c>
    </row>
    <row r="120" spans="1:2" x14ac:dyDescent="0.25">
      <c r="A120" s="12">
        <v>118</v>
      </c>
      <c r="B120" t="s">
        <v>1938</v>
      </c>
    </row>
    <row r="121" spans="1:2" x14ac:dyDescent="0.25">
      <c r="A121" s="12">
        <v>119</v>
      </c>
      <c r="B121" t="s">
        <v>1939</v>
      </c>
    </row>
    <row r="122" spans="1:2" x14ac:dyDescent="0.25">
      <c r="A122" s="12">
        <v>120</v>
      </c>
      <c r="B122" t="s">
        <v>1940</v>
      </c>
    </row>
    <row r="123" spans="1:2" x14ac:dyDescent="0.25">
      <c r="A123" s="12">
        <v>121</v>
      </c>
      <c r="B123" t="s">
        <v>1941</v>
      </c>
    </row>
    <row r="124" spans="1:2" x14ac:dyDescent="0.25">
      <c r="A124" s="12">
        <v>122</v>
      </c>
      <c r="B124" t="s">
        <v>1942</v>
      </c>
    </row>
    <row r="125" spans="1:2" x14ac:dyDescent="0.25">
      <c r="A125" s="12">
        <v>123</v>
      </c>
      <c r="B125" t="s">
        <v>1943</v>
      </c>
    </row>
    <row r="126" spans="1:2" x14ac:dyDescent="0.25">
      <c r="A126" s="12">
        <v>124</v>
      </c>
      <c r="B126" t="s">
        <v>1944</v>
      </c>
    </row>
    <row r="127" spans="1:2" x14ac:dyDescent="0.25">
      <c r="A127" s="12">
        <v>125</v>
      </c>
      <c r="B127" t="s">
        <v>1945</v>
      </c>
    </row>
    <row r="128" spans="1:2" x14ac:dyDescent="0.25">
      <c r="A128" s="12">
        <v>126</v>
      </c>
      <c r="B128" t="s">
        <v>1946</v>
      </c>
    </row>
    <row r="129" spans="1:2" x14ac:dyDescent="0.25">
      <c r="A129" s="12">
        <v>127</v>
      </c>
      <c r="B129" t="s">
        <v>1947</v>
      </c>
    </row>
    <row r="130" spans="1:2" x14ac:dyDescent="0.25">
      <c r="A130" s="12">
        <v>128</v>
      </c>
      <c r="B130" t="s">
        <v>1948</v>
      </c>
    </row>
    <row r="131" spans="1:2" x14ac:dyDescent="0.25">
      <c r="A131" s="12">
        <v>129</v>
      </c>
      <c r="B131" t="s">
        <v>1949</v>
      </c>
    </row>
    <row r="132" spans="1:2" x14ac:dyDescent="0.25">
      <c r="A132" s="12">
        <v>130</v>
      </c>
      <c r="B132" t="s">
        <v>1950</v>
      </c>
    </row>
    <row r="133" spans="1:2" x14ac:dyDescent="0.25">
      <c r="A133" s="12">
        <v>131</v>
      </c>
      <c r="B133" t="s">
        <v>1951</v>
      </c>
    </row>
    <row r="134" spans="1:2" x14ac:dyDescent="0.25">
      <c r="A134" s="12">
        <v>132</v>
      </c>
      <c r="B134" t="s">
        <v>1952</v>
      </c>
    </row>
    <row r="135" spans="1:2" x14ac:dyDescent="0.25">
      <c r="A135" s="12">
        <v>133</v>
      </c>
      <c r="B135" t="s">
        <v>1953</v>
      </c>
    </row>
    <row r="136" spans="1:2" x14ac:dyDescent="0.25">
      <c r="A136" s="12">
        <v>134</v>
      </c>
      <c r="B136" t="s">
        <v>1954</v>
      </c>
    </row>
    <row r="137" spans="1:2" x14ac:dyDescent="0.25">
      <c r="A137" s="12">
        <v>135</v>
      </c>
      <c r="B137" t="s">
        <v>1955</v>
      </c>
    </row>
    <row r="138" spans="1:2" x14ac:dyDescent="0.25">
      <c r="A138" s="12">
        <v>136</v>
      </c>
      <c r="B138" t="s">
        <v>1956</v>
      </c>
    </row>
    <row r="139" spans="1:2" x14ac:dyDescent="0.25">
      <c r="A139" s="12">
        <v>137</v>
      </c>
      <c r="B139" t="s">
        <v>1957</v>
      </c>
    </row>
    <row r="140" spans="1:2" x14ac:dyDescent="0.25">
      <c r="A140" s="12">
        <v>138</v>
      </c>
      <c r="B140" t="s">
        <v>1958</v>
      </c>
    </row>
    <row r="141" spans="1:2" x14ac:dyDescent="0.25">
      <c r="A141" s="12">
        <v>139</v>
      </c>
      <c r="B141" t="s">
        <v>1959</v>
      </c>
    </row>
    <row r="142" spans="1:2" x14ac:dyDescent="0.25">
      <c r="A142" s="12">
        <v>140</v>
      </c>
      <c r="B142" t="s">
        <v>1960</v>
      </c>
    </row>
    <row r="143" spans="1:2" x14ac:dyDescent="0.25">
      <c r="A143" s="12">
        <v>141</v>
      </c>
      <c r="B143" t="s">
        <v>1961</v>
      </c>
    </row>
    <row r="144" spans="1:2" x14ac:dyDescent="0.25">
      <c r="A144" s="12">
        <v>142</v>
      </c>
      <c r="B144" t="s">
        <v>1962</v>
      </c>
    </row>
    <row r="145" spans="1:2" x14ac:dyDescent="0.25">
      <c r="A145" s="12">
        <v>143</v>
      </c>
      <c r="B145" t="s">
        <v>1963</v>
      </c>
    </row>
    <row r="146" spans="1:2" x14ac:dyDescent="0.25">
      <c r="A146" s="12">
        <v>144</v>
      </c>
      <c r="B146" t="s">
        <v>1964</v>
      </c>
    </row>
    <row r="147" spans="1:2" x14ac:dyDescent="0.25">
      <c r="A147" s="12">
        <v>145</v>
      </c>
      <c r="B147" t="s">
        <v>1965</v>
      </c>
    </row>
    <row r="148" spans="1:2" x14ac:dyDescent="0.25">
      <c r="A148" s="12">
        <v>146</v>
      </c>
      <c r="B148" t="s">
        <v>1966</v>
      </c>
    </row>
    <row r="149" spans="1:2" x14ac:dyDescent="0.25">
      <c r="A149" s="12">
        <v>147</v>
      </c>
      <c r="B149" t="s">
        <v>1967</v>
      </c>
    </row>
    <row r="150" spans="1:2" x14ac:dyDescent="0.25">
      <c r="A150" s="12">
        <v>148</v>
      </c>
      <c r="B150" t="s">
        <v>1968</v>
      </c>
    </row>
    <row r="151" spans="1:2" x14ac:dyDescent="0.25">
      <c r="A151" s="12">
        <v>149</v>
      </c>
      <c r="B151" t="s">
        <v>1969</v>
      </c>
    </row>
    <row r="152" spans="1:2" x14ac:dyDescent="0.25">
      <c r="A152" s="12">
        <v>150</v>
      </c>
      <c r="B152" t="s">
        <v>1970</v>
      </c>
    </row>
    <row r="153" spans="1:2" x14ac:dyDescent="0.25">
      <c r="A153" s="12">
        <v>151</v>
      </c>
      <c r="B153" t="s">
        <v>1971</v>
      </c>
    </row>
    <row r="154" spans="1:2" x14ac:dyDescent="0.25">
      <c r="A154" s="12">
        <v>152</v>
      </c>
      <c r="B154" t="s">
        <v>1972</v>
      </c>
    </row>
    <row r="155" spans="1:2" x14ac:dyDescent="0.25">
      <c r="A155" s="12">
        <v>153</v>
      </c>
      <c r="B155" t="s">
        <v>1973</v>
      </c>
    </row>
    <row r="156" spans="1:2" x14ac:dyDescent="0.25">
      <c r="A156" s="12">
        <v>154</v>
      </c>
      <c r="B156" t="s">
        <v>1974</v>
      </c>
    </row>
    <row r="157" spans="1:2" x14ac:dyDescent="0.25">
      <c r="A157" s="12">
        <v>155</v>
      </c>
      <c r="B157" t="s">
        <v>1975</v>
      </c>
    </row>
    <row r="158" spans="1:2" x14ac:dyDescent="0.25">
      <c r="A158" s="12">
        <v>156</v>
      </c>
      <c r="B158" t="s">
        <v>1976</v>
      </c>
    </row>
    <row r="159" spans="1:2" x14ac:dyDescent="0.25">
      <c r="A159" s="12">
        <v>157</v>
      </c>
      <c r="B159" t="s">
        <v>1977</v>
      </c>
    </row>
    <row r="160" spans="1:2" x14ac:dyDescent="0.25">
      <c r="A160" s="12">
        <v>158</v>
      </c>
      <c r="B160" t="s">
        <v>1978</v>
      </c>
    </row>
    <row r="161" spans="1:2" x14ac:dyDescent="0.25">
      <c r="A161" s="12">
        <v>159</v>
      </c>
      <c r="B161" t="s">
        <v>1979</v>
      </c>
    </row>
    <row r="162" spans="1:2" x14ac:dyDescent="0.25">
      <c r="A162" s="12">
        <v>160</v>
      </c>
      <c r="B162" t="s">
        <v>1980</v>
      </c>
    </row>
    <row r="163" spans="1:2" x14ac:dyDescent="0.25">
      <c r="A163" s="12">
        <v>161</v>
      </c>
      <c r="B163" t="s">
        <v>1981</v>
      </c>
    </row>
    <row r="164" spans="1:2" x14ac:dyDescent="0.25">
      <c r="A164" s="12">
        <v>162</v>
      </c>
      <c r="B164" t="s">
        <v>1982</v>
      </c>
    </row>
    <row r="165" spans="1:2" x14ac:dyDescent="0.25">
      <c r="A165" s="12">
        <v>163</v>
      </c>
      <c r="B165" t="s">
        <v>1983</v>
      </c>
    </row>
    <row r="166" spans="1:2" x14ac:dyDescent="0.25">
      <c r="A166" s="12">
        <v>164</v>
      </c>
      <c r="B166" t="s">
        <v>1984</v>
      </c>
    </row>
    <row r="167" spans="1:2" x14ac:dyDescent="0.25">
      <c r="A167" s="12">
        <v>165</v>
      </c>
      <c r="B167" t="s">
        <v>1985</v>
      </c>
    </row>
    <row r="168" spans="1:2" x14ac:dyDescent="0.25">
      <c r="A168" s="12">
        <v>166</v>
      </c>
      <c r="B168" t="s">
        <v>1986</v>
      </c>
    </row>
    <row r="169" spans="1:2" x14ac:dyDescent="0.25">
      <c r="A169" s="12">
        <v>167</v>
      </c>
      <c r="B169" t="s">
        <v>1987</v>
      </c>
    </row>
    <row r="170" spans="1:2" x14ac:dyDescent="0.25">
      <c r="A170" s="12">
        <v>168</v>
      </c>
      <c r="B170" t="s">
        <v>1988</v>
      </c>
    </row>
    <row r="171" spans="1:2" x14ac:dyDescent="0.25">
      <c r="A171" s="12">
        <v>169</v>
      </c>
      <c r="B171" t="s">
        <v>1989</v>
      </c>
    </row>
    <row r="172" spans="1:2" x14ac:dyDescent="0.25">
      <c r="A172" s="12">
        <v>170</v>
      </c>
      <c r="B172" t="s">
        <v>1990</v>
      </c>
    </row>
    <row r="173" spans="1:2" x14ac:dyDescent="0.25">
      <c r="A173" s="12">
        <v>171</v>
      </c>
      <c r="B173" t="s">
        <v>1991</v>
      </c>
    </row>
    <row r="174" spans="1:2" x14ac:dyDescent="0.25">
      <c r="A174" s="12">
        <v>172</v>
      </c>
      <c r="B174" t="s">
        <v>1992</v>
      </c>
    </row>
    <row r="175" spans="1:2" x14ac:dyDescent="0.25">
      <c r="A175" s="12">
        <v>173</v>
      </c>
      <c r="B175" t="s">
        <v>1993</v>
      </c>
    </row>
    <row r="176" spans="1:2" x14ac:dyDescent="0.25">
      <c r="A176" s="12">
        <v>174</v>
      </c>
      <c r="B176" t="s">
        <v>1994</v>
      </c>
    </row>
    <row r="177" spans="1:2" x14ac:dyDescent="0.25">
      <c r="A177" s="12">
        <v>175</v>
      </c>
      <c r="B177" t="s">
        <v>1995</v>
      </c>
    </row>
    <row r="178" spans="1:2" x14ac:dyDescent="0.25">
      <c r="A178" s="12">
        <v>176</v>
      </c>
      <c r="B178" t="s">
        <v>1996</v>
      </c>
    </row>
    <row r="179" spans="1:2" x14ac:dyDescent="0.25">
      <c r="A179" s="12">
        <v>177</v>
      </c>
      <c r="B179" t="s">
        <v>1997</v>
      </c>
    </row>
    <row r="180" spans="1:2" x14ac:dyDescent="0.25">
      <c r="A180" s="12">
        <v>178</v>
      </c>
      <c r="B180" t="s">
        <v>1998</v>
      </c>
    </row>
    <row r="181" spans="1:2" x14ac:dyDescent="0.25">
      <c r="A181" s="12">
        <v>179</v>
      </c>
      <c r="B181" t="s">
        <v>1999</v>
      </c>
    </row>
    <row r="182" spans="1:2" x14ac:dyDescent="0.25">
      <c r="A182" s="12">
        <v>180</v>
      </c>
      <c r="B182" t="s">
        <v>2000</v>
      </c>
    </row>
    <row r="183" spans="1:2" x14ac:dyDescent="0.25">
      <c r="A183" s="12">
        <v>181</v>
      </c>
      <c r="B183" t="s">
        <v>2001</v>
      </c>
    </row>
    <row r="184" spans="1:2" x14ac:dyDescent="0.25">
      <c r="A184" s="12">
        <v>182</v>
      </c>
      <c r="B184" t="s">
        <v>2002</v>
      </c>
    </row>
    <row r="185" spans="1:2" x14ac:dyDescent="0.25">
      <c r="A185" s="12">
        <v>183</v>
      </c>
      <c r="B185" t="s">
        <v>2003</v>
      </c>
    </row>
    <row r="186" spans="1:2" x14ac:dyDescent="0.25">
      <c r="A186" s="12">
        <v>184</v>
      </c>
      <c r="B186" t="s">
        <v>2004</v>
      </c>
    </row>
    <row r="187" spans="1:2" x14ac:dyDescent="0.25">
      <c r="A187" s="12">
        <v>185</v>
      </c>
      <c r="B187" t="s">
        <v>2005</v>
      </c>
    </row>
    <row r="188" spans="1:2" x14ac:dyDescent="0.25">
      <c r="A188" s="12">
        <v>186</v>
      </c>
      <c r="B188" t="s">
        <v>2006</v>
      </c>
    </row>
    <row r="189" spans="1:2" x14ac:dyDescent="0.25">
      <c r="A189" s="12">
        <v>187</v>
      </c>
      <c r="B189" t="s">
        <v>2007</v>
      </c>
    </row>
    <row r="190" spans="1:2" x14ac:dyDescent="0.25">
      <c r="A190" s="12">
        <v>188</v>
      </c>
      <c r="B190" t="s">
        <v>2008</v>
      </c>
    </row>
    <row r="191" spans="1:2" x14ac:dyDescent="0.25">
      <c r="A191" s="12">
        <v>189</v>
      </c>
      <c r="B191" t="s">
        <v>2009</v>
      </c>
    </row>
    <row r="192" spans="1:2" x14ac:dyDescent="0.25">
      <c r="A192" s="12">
        <v>190</v>
      </c>
      <c r="B192" t="s">
        <v>2010</v>
      </c>
    </row>
    <row r="193" spans="1:2" x14ac:dyDescent="0.25">
      <c r="A193" s="12">
        <v>191</v>
      </c>
      <c r="B193" t="s">
        <v>2011</v>
      </c>
    </row>
    <row r="194" spans="1:2" x14ac:dyDescent="0.25">
      <c r="A194" s="12">
        <v>192</v>
      </c>
      <c r="B194" t="s">
        <v>2012</v>
      </c>
    </row>
    <row r="195" spans="1:2" x14ac:dyDescent="0.25">
      <c r="A195" s="12">
        <v>193</v>
      </c>
      <c r="B195" t="s">
        <v>2013</v>
      </c>
    </row>
    <row r="196" spans="1:2" x14ac:dyDescent="0.25">
      <c r="A196" s="12">
        <v>194</v>
      </c>
      <c r="B196" t="s">
        <v>2014</v>
      </c>
    </row>
    <row r="197" spans="1:2" x14ac:dyDescent="0.25">
      <c r="A197" s="12">
        <v>195</v>
      </c>
      <c r="B197" t="s">
        <v>2015</v>
      </c>
    </row>
    <row r="198" spans="1:2" x14ac:dyDescent="0.25">
      <c r="A198" s="12">
        <v>196</v>
      </c>
      <c r="B198" t="s">
        <v>2016</v>
      </c>
    </row>
    <row r="199" spans="1:2" x14ac:dyDescent="0.25">
      <c r="A199" s="12">
        <v>197</v>
      </c>
      <c r="B199" t="s">
        <v>2017</v>
      </c>
    </row>
    <row r="200" spans="1:2" x14ac:dyDescent="0.25">
      <c r="A200" s="12">
        <v>198</v>
      </c>
      <c r="B200" t="s">
        <v>2018</v>
      </c>
    </row>
    <row r="201" spans="1:2" x14ac:dyDescent="0.25">
      <c r="A201" s="12">
        <v>199</v>
      </c>
      <c r="B201" t="s">
        <v>2019</v>
      </c>
    </row>
    <row r="202" spans="1:2" x14ac:dyDescent="0.25">
      <c r="A202" s="12">
        <v>200</v>
      </c>
      <c r="B202" t="s">
        <v>2020</v>
      </c>
    </row>
    <row r="203" spans="1:2" x14ac:dyDescent="0.25">
      <c r="A203" s="12">
        <v>201</v>
      </c>
      <c r="B203" t="s">
        <v>2021</v>
      </c>
    </row>
    <row r="204" spans="1:2" x14ac:dyDescent="0.25">
      <c r="A204" s="12">
        <v>202</v>
      </c>
      <c r="B204" t="s">
        <v>2022</v>
      </c>
    </row>
    <row r="205" spans="1:2" x14ac:dyDescent="0.25">
      <c r="A205" s="12">
        <v>203</v>
      </c>
      <c r="B205" t="s">
        <v>2023</v>
      </c>
    </row>
    <row r="206" spans="1:2" x14ac:dyDescent="0.25">
      <c r="A206" s="12">
        <v>204</v>
      </c>
      <c r="B206" t="s">
        <v>2024</v>
      </c>
    </row>
    <row r="207" spans="1:2" x14ac:dyDescent="0.25">
      <c r="A207" s="12">
        <v>205</v>
      </c>
      <c r="B207" t="s">
        <v>2025</v>
      </c>
    </row>
    <row r="208" spans="1:2" x14ac:dyDescent="0.25">
      <c r="A208" s="12">
        <v>206</v>
      </c>
      <c r="B208" t="s">
        <v>2026</v>
      </c>
    </row>
    <row r="209" spans="1:2" x14ac:dyDescent="0.25">
      <c r="A209" s="12">
        <v>207</v>
      </c>
      <c r="B209" t="s">
        <v>2027</v>
      </c>
    </row>
    <row r="210" spans="1:2" x14ac:dyDescent="0.25">
      <c r="A210" s="12">
        <v>208</v>
      </c>
      <c r="B210" t="s">
        <v>2028</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2029</v>
      </c>
    </row>
    <row r="216" spans="1:2" x14ac:dyDescent="0.25">
      <c r="A216" s="12">
        <v>214</v>
      </c>
      <c r="B216" t="s">
        <v>2030</v>
      </c>
    </row>
    <row r="217" spans="1:2" x14ac:dyDescent="0.25">
      <c r="A217" s="12">
        <v>215</v>
      </c>
      <c r="B217" t="s">
        <v>187</v>
      </c>
    </row>
    <row r="218" spans="1:2" x14ac:dyDescent="0.25">
      <c r="A218" s="12">
        <v>216</v>
      </c>
      <c r="B218" t="s">
        <v>2031</v>
      </c>
    </row>
    <row r="219" spans="1:2" x14ac:dyDescent="0.25">
      <c r="A219" s="12">
        <v>217</v>
      </c>
      <c r="B219" t="s">
        <v>2032</v>
      </c>
    </row>
    <row r="220" spans="1:2" x14ac:dyDescent="0.25">
      <c r="A220" s="12">
        <v>218</v>
      </c>
      <c r="B220" t="s">
        <v>2033</v>
      </c>
    </row>
    <row r="221" spans="1:2" x14ac:dyDescent="0.25">
      <c r="A221" s="12">
        <v>219</v>
      </c>
      <c r="B221" t="s">
        <v>2034</v>
      </c>
    </row>
    <row r="222" spans="1:2" x14ac:dyDescent="0.25">
      <c r="A222" s="12">
        <v>220</v>
      </c>
      <c r="B222" t="s">
        <v>2035</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2036</v>
      </c>
    </row>
    <row r="228" spans="1:2" x14ac:dyDescent="0.25">
      <c r="A228" s="12">
        <v>226</v>
      </c>
      <c r="B228" t="s">
        <v>2037</v>
      </c>
    </row>
    <row r="229" spans="1:2" x14ac:dyDescent="0.25">
      <c r="A229" s="12">
        <v>227</v>
      </c>
      <c r="B229" t="s">
        <v>2038</v>
      </c>
    </row>
    <row r="230" spans="1:2" x14ac:dyDescent="0.25">
      <c r="A230" s="12">
        <v>228</v>
      </c>
    </row>
    <row r="231" spans="1:2" x14ac:dyDescent="0.25">
      <c r="A231" s="12">
        <v>229</v>
      </c>
      <c r="B231" t="s">
        <v>2039</v>
      </c>
    </row>
    <row r="232" spans="1:2" x14ac:dyDescent="0.25">
      <c r="A232" s="12">
        <v>230</v>
      </c>
      <c r="B232" t="s">
        <v>2040</v>
      </c>
    </row>
    <row r="233" spans="1:2" x14ac:dyDescent="0.25">
      <c r="A233" s="12">
        <v>231</v>
      </c>
      <c r="B233" t="s">
        <v>2041</v>
      </c>
    </row>
    <row r="234" spans="1:2" x14ac:dyDescent="0.25">
      <c r="A234" s="12">
        <v>232</v>
      </c>
      <c r="B234" t="s">
        <v>2042</v>
      </c>
    </row>
    <row r="235" spans="1:2" x14ac:dyDescent="0.25">
      <c r="A235" s="12">
        <v>233</v>
      </c>
      <c r="B235" t="s">
        <v>2043</v>
      </c>
    </row>
    <row r="236" spans="1:2" x14ac:dyDescent="0.25">
      <c r="A236" s="12">
        <v>234</v>
      </c>
      <c r="B236" t="s">
        <v>2044</v>
      </c>
    </row>
    <row r="237" spans="1:2" x14ac:dyDescent="0.25">
      <c r="A237" s="12">
        <v>235</v>
      </c>
      <c r="B237" t="s">
        <v>2045</v>
      </c>
    </row>
    <row r="238" spans="1:2" x14ac:dyDescent="0.25">
      <c r="A238" s="12">
        <v>236</v>
      </c>
      <c r="B238" t="s">
        <v>2046</v>
      </c>
    </row>
    <row r="239" spans="1:2" x14ac:dyDescent="0.25">
      <c r="A239" s="12">
        <v>237</v>
      </c>
      <c r="B239" t="s">
        <v>2047</v>
      </c>
    </row>
    <row r="240" spans="1:2" x14ac:dyDescent="0.25">
      <c r="A240" s="12">
        <v>238</v>
      </c>
      <c r="B240" t="s">
        <v>2048</v>
      </c>
    </row>
    <row r="241" spans="1:2" x14ac:dyDescent="0.25">
      <c r="A241" s="12">
        <v>239</v>
      </c>
      <c r="B241" t="s">
        <v>2049</v>
      </c>
    </row>
    <row r="242" spans="1:2" x14ac:dyDescent="0.25">
      <c r="A242" s="12">
        <v>240</v>
      </c>
      <c r="B242" t="s">
        <v>2050</v>
      </c>
    </row>
    <row r="243" spans="1:2" x14ac:dyDescent="0.25">
      <c r="A243" s="12">
        <v>241</v>
      </c>
      <c r="B243" t="s">
        <v>2051</v>
      </c>
    </row>
    <row r="244" spans="1:2" x14ac:dyDescent="0.25">
      <c r="A244" s="12">
        <v>242</v>
      </c>
      <c r="B244" t="s">
        <v>2052</v>
      </c>
    </row>
    <row r="245" spans="1:2" x14ac:dyDescent="0.25">
      <c r="A245" s="12">
        <v>243</v>
      </c>
      <c r="B245" t="s">
        <v>2053</v>
      </c>
    </row>
    <row r="246" spans="1:2" x14ac:dyDescent="0.25">
      <c r="A246" s="12">
        <v>244</v>
      </c>
      <c r="B246" t="s">
        <v>2054</v>
      </c>
    </row>
    <row r="247" spans="1:2" x14ac:dyDescent="0.25">
      <c r="A247" s="12">
        <v>245</v>
      </c>
      <c r="B247" t="s">
        <v>2055</v>
      </c>
    </row>
    <row r="248" spans="1:2" x14ac:dyDescent="0.25">
      <c r="A248" s="12">
        <v>246</v>
      </c>
      <c r="B248" t="s">
        <v>2056</v>
      </c>
    </row>
    <row r="249" spans="1:2" x14ac:dyDescent="0.25">
      <c r="A249" s="12">
        <v>247</v>
      </c>
      <c r="B249" t="s">
        <v>2057</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2058</v>
      </c>
    </row>
    <row r="254" spans="1:2" x14ac:dyDescent="0.25">
      <c r="A254" s="12">
        <v>252</v>
      </c>
      <c r="B254" t="s">
        <v>2059</v>
      </c>
    </row>
    <row r="255" spans="1:2" x14ac:dyDescent="0.25">
      <c r="A255" s="12">
        <v>253</v>
      </c>
      <c r="B255" t="s">
        <v>2060</v>
      </c>
    </row>
    <row r="256" spans="1:2" x14ac:dyDescent="0.25">
      <c r="A256" s="12">
        <v>254</v>
      </c>
      <c r="B256" t="s">
        <v>2061</v>
      </c>
    </row>
    <row r="257" spans="1:2" x14ac:dyDescent="0.25">
      <c r="A257" s="12">
        <v>255</v>
      </c>
      <c r="B257" t="s">
        <v>2062</v>
      </c>
    </row>
    <row r="258" spans="1:2" x14ac:dyDescent="0.25">
      <c r="A258" s="12">
        <v>256</v>
      </c>
      <c r="B258" t="s">
        <v>2063</v>
      </c>
    </row>
    <row r="259" spans="1:2" x14ac:dyDescent="0.25">
      <c r="A259" s="12">
        <v>257</v>
      </c>
      <c r="B259" t="s">
        <v>2064</v>
      </c>
    </row>
    <row r="260" spans="1:2" x14ac:dyDescent="0.25">
      <c r="A260" s="12">
        <v>258</v>
      </c>
      <c r="B260" t="s">
        <v>2065</v>
      </c>
    </row>
    <row r="261" spans="1:2" x14ac:dyDescent="0.25">
      <c r="A261" s="12">
        <v>259</v>
      </c>
    </row>
    <row r="262" spans="1:2" x14ac:dyDescent="0.25">
      <c r="A262" s="12">
        <v>260</v>
      </c>
      <c r="B262" t="s">
        <v>2066</v>
      </c>
    </row>
    <row r="263" spans="1:2" x14ac:dyDescent="0.25">
      <c r="A263" s="12">
        <v>261</v>
      </c>
      <c r="B263" t="s">
        <v>2067</v>
      </c>
    </row>
    <row r="264" spans="1:2" x14ac:dyDescent="0.25">
      <c r="A264" s="12">
        <v>262</v>
      </c>
      <c r="B264" t="s">
        <v>2068</v>
      </c>
    </row>
    <row r="265" spans="1:2" x14ac:dyDescent="0.25">
      <c r="A265" s="12">
        <v>263</v>
      </c>
      <c r="B265" t="s">
        <v>2069</v>
      </c>
    </row>
    <row r="266" spans="1:2" x14ac:dyDescent="0.25">
      <c r="A266" s="12">
        <v>264</v>
      </c>
      <c r="B266" t="s">
        <v>2070</v>
      </c>
    </row>
    <row r="267" spans="1:2" x14ac:dyDescent="0.25">
      <c r="A267" s="12">
        <v>265</v>
      </c>
      <c r="B267" t="s">
        <v>2071</v>
      </c>
    </row>
    <row r="268" spans="1:2" x14ac:dyDescent="0.25">
      <c r="A268" s="12">
        <v>266</v>
      </c>
      <c r="B268" t="s">
        <v>2072</v>
      </c>
    </row>
    <row r="269" spans="1:2" x14ac:dyDescent="0.25">
      <c r="A269" s="12">
        <v>267</v>
      </c>
      <c r="B269" t="s">
        <v>2073</v>
      </c>
    </row>
    <row r="270" spans="1:2" x14ac:dyDescent="0.25">
      <c r="A270" s="12">
        <v>268</v>
      </c>
      <c r="B270" t="s">
        <v>2074</v>
      </c>
    </row>
    <row r="271" spans="1:2" x14ac:dyDescent="0.25">
      <c r="A271" s="12">
        <v>269</v>
      </c>
      <c r="B271" t="s">
        <v>2075</v>
      </c>
    </row>
    <row r="272" spans="1:2" x14ac:dyDescent="0.25">
      <c r="A272" s="12">
        <v>270</v>
      </c>
      <c r="B272" t="s">
        <v>441</v>
      </c>
    </row>
    <row r="273" spans="1:2" x14ac:dyDescent="0.25">
      <c r="A273" s="12">
        <v>271</v>
      </c>
    </row>
    <row r="274" spans="1:2" x14ac:dyDescent="0.25">
      <c r="A274" s="12">
        <v>272</v>
      </c>
      <c r="B274" t="s">
        <v>2076</v>
      </c>
    </row>
    <row r="275" spans="1:2" x14ac:dyDescent="0.25">
      <c r="A275" s="12">
        <v>273</v>
      </c>
      <c r="B275" t="s">
        <v>2077</v>
      </c>
    </row>
    <row r="276" spans="1:2" x14ac:dyDescent="0.25">
      <c r="A276" s="12">
        <v>274</v>
      </c>
      <c r="B276" t="s">
        <v>2078</v>
      </c>
    </row>
    <row r="277" spans="1:2" x14ac:dyDescent="0.25">
      <c r="A277" s="12">
        <v>275</v>
      </c>
      <c r="B277" t="s">
        <v>2079</v>
      </c>
    </row>
    <row r="278" spans="1:2" x14ac:dyDescent="0.25">
      <c r="A278" s="12">
        <v>276</v>
      </c>
      <c r="B278" t="s">
        <v>2080</v>
      </c>
    </row>
    <row r="279" spans="1:2" x14ac:dyDescent="0.25">
      <c r="A279" s="12">
        <v>277</v>
      </c>
      <c r="B279" t="s">
        <v>2081</v>
      </c>
    </row>
    <row r="280" spans="1:2" x14ac:dyDescent="0.25">
      <c r="A280" s="12">
        <v>278</v>
      </c>
      <c r="B280" t="s">
        <v>2082</v>
      </c>
    </row>
    <row r="281" spans="1:2" x14ac:dyDescent="0.25">
      <c r="A281" s="12">
        <v>279</v>
      </c>
      <c r="B281" t="s">
        <v>2083</v>
      </c>
    </row>
    <row r="282" spans="1:2" x14ac:dyDescent="0.25">
      <c r="A282" s="12">
        <v>280</v>
      </c>
      <c r="B282" t="s">
        <v>2084</v>
      </c>
    </row>
    <row r="283" spans="1:2" x14ac:dyDescent="0.25">
      <c r="A283" s="12">
        <v>281</v>
      </c>
      <c r="B283" t="s">
        <v>2085</v>
      </c>
    </row>
    <row r="284" spans="1:2" x14ac:dyDescent="0.25">
      <c r="A284" s="12">
        <v>282</v>
      </c>
      <c r="B284" t="s">
        <v>2086</v>
      </c>
    </row>
    <row r="285" spans="1:2" x14ac:dyDescent="0.25">
      <c r="A285" s="12">
        <v>283</v>
      </c>
    </row>
    <row r="286" spans="1:2" x14ac:dyDescent="0.25">
      <c r="A286" s="12">
        <v>284</v>
      </c>
      <c r="B286" t="s">
        <v>2087</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2088</v>
      </c>
    </row>
    <row r="329" spans="1:2" x14ac:dyDescent="0.25">
      <c r="A329" s="12">
        <v>327</v>
      </c>
      <c r="B329" t="s">
        <v>564</v>
      </c>
    </row>
    <row r="330" spans="1:2" x14ac:dyDescent="0.25">
      <c r="A330" s="12">
        <v>328</v>
      </c>
      <c r="B330" t="s">
        <v>2089</v>
      </c>
    </row>
    <row r="331" spans="1:2" x14ac:dyDescent="0.25">
      <c r="A331" s="12">
        <v>329</v>
      </c>
      <c r="B331" t="s">
        <v>2090</v>
      </c>
    </row>
    <row r="332" spans="1:2" x14ac:dyDescent="0.25">
      <c r="A332" s="12">
        <v>330</v>
      </c>
      <c r="B332" t="s">
        <v>2091</v>
      </c>
    </row>
    <row r="333" spans="1:2" x14ac:dyDescent="0.25">
      <c r="A333" s="12">
        <v>331</v>
      </c>
      <c r="B333" t="s">
        <v>2092</v>
      </c>
    </row>
    <row r="334" spans="1:2" x14ac:dyDescent="0.25">
      <c r="A334" s="12">
        <v>332</v>
      </c>
      <c r="B334" t="s">
        <v>2093</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2094</v>
      </c>
    </row>
    <row r="340" spans="1:2" x14ac:dyDescent="0.25">
      <c r="A340" s="12">
        <v>338</v>
      </c>
      <c r="B340" t="s">
        <v>2095</v>
      </c>
    </row>
    <row r="341" spans="1:2" x14ac:dyDescent="0.25">
      <c r="A341" s="12">
        <v>339</v>
      </c>
      <c r="B341" t="s">
        <v>2096</v>
      </c>
    </row>
    <row r="342" spans="1:2" x14ac:dyDescent="0.25">
      <c r="A342" s="12">
        <v>340</v>
      </c>
      <c r="B342" t="s">
        <v>2097</v>
      </c>
    </row>
    <row r="343" spans="1:2" x14ac:dyDescent="0.25">
      <c r="A343" s="12">
        <v>341</v>
      </c>
      <c r="B343" t="s">
        <v>2098</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2099</v>
      </c>
    </row>
    <row r="349" spans="1:2" x14ac:dyDescent="0.25">
      <c r="A349" s="12">
        <v>347</v>
      </c>
      <c r="B349" t="s">
        <v>694</v>
      </c>
    </row>
    <row r="350" spans="1:2" x14ac:dyDescent="0.25">
      <c r="A350" s="12">
        <v>348</v>
      </c>
      <c r="B350" t="s">
        <v>693</v>
      </c>
    </row>
    <row r="351" spans="1:2" x14ac:dyDescent="0.25">
      <c r="A351" s="12">
        <v>349</v>
      </c>
      <c r="B351" t="s">
        <v>2100</v>
      </c>
    </row>
    <row r="352" spans="1:2" x14ac:dyDescent="0.25">
      <c r="A352" s="12">
        <v>350</v>
      </c>
      <c r="B352" t="s">
        <v>2101</v>
      </c>
    </row>
    <row r="353" spans="1:2" x14ac:dyDescent="0.25">
      <c r="A353" s="12">
        <v>351</v>
      </c>
      <c r="B353" t="s">
        <v>2102</v>
      </c>
    </row>
    <row r="354" spans="1:2" x14ac:dyDescent="0.25">
      <c r="A354" s="12">
        <v>352</v>
      </c>
      <c r="B354" t="s">
        <v>2103</v>
      </c>
    </row>
    <row r="355" spans="1:2" x14ac:dyDescent="0.25">
      <c r="A355" s="12">
        <v>353</v>
      </c>
      <c r="B355" t="s">
        <v>2104</v>
      </c>
    </row>
    <row r="356" spans="1:2" x14ac:dyDescent="0.25">
      <c r="A356" s="12">
        <v>354</v>
      </c>
      <c r="B356" t="s">
        <v>2105</v>
      </c>
    </row>
    <row r="357" spans="1:2" x14ac:dyDescent="0.25">
      <c r="A357" s="12">
        <v>355</v>
      </c>
      <c r="B357" t="s">
        <v>2106</v>
      </c>
    </row>
    <row r="358" spans="1:2" x14ac:dyDescent="0.25">
      <c r="A358" s="12">
        <v>356</v>
      </c>
      <c r="B358" t="s">
        <v>2107</v>
      </c>
    </row>
    <row r="359" spans="1:2" x14ac:dyDescent="0.25">
      <c r="A359" s="12">
        <v>357</v>
      </c>
      <c r="B359" t="s">
        <v>2108</v>
      </c>
    </row>
    <row r="360" spans="1:2" x14ac:dyDescent="0.25">
      <c r="A360" s="12">
        <v>358</v>
      </c>
      <c r="B360" t="s">
        <v>2109</v>
      </c>
    </row>
    <row r="361" spans="1:2" x14ac:dyDescent="0.25">
      <c r="A361" s="12">
        <v>359</v>
      </c>
      <c r="B361" t="s">
        <v>2110</v>
      </c>
    </row>
    <row r="362" spans="1:2" x14ac:dyDescent="0.25">
      <c r="A362" s="12">
        <v>360</v>
      </c>
      <c r="B362" t="s">
        <v>2111</v>
      </c>
    </row>
    <row r="363" spans="1:2" x14ac:dyDescent="0.25">
      <c r="A363" s="12">
        <v>361</v>
      </c>
      <c r="B363" t="s">
        <v>696</v>
      </c>
    </row>
    <row r="364" spans="1:2" x14ac:dyDescent="0.25">
      <c r="A364" s="12">
        <v>362</v>
      </c>
      <c r="B364" t="s">
        <v>695</v>
      </c>
    </row>
    <row r="365" spans="1:2" x14ac:dyDescent="0.25">
      <c r="A365" s="12">
        <v>363</v>
      </c>
      <c r="B365" t="s">
        <v>2112</v>
      </c>
    </row>
    <row r="366" spans="1:2" x14ac:dyDescent="0.25">
      <c r="A366" s="12">
        <v>364</v>
      </c>
      <c r="B366" t="s">
        <v>2113</v>
      </c>
    </row>
    <row r="367" spans="1:2" x14ac:dyDescent="0.25">
      <c r="A367" s="12">
        <v>365</v>
      </c>
      <c r="B367" t="s">
        <v>2114</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2115</v>
      </c>
    </row>
    <row r="372" spans="1:2" x14ac:dyDescent="0.25">
      <c r="A372" s="12">
        <v>370</v>
      </c>
      <c r="B372" t="s">
        <v>2116</v>
      </c>
    </row>
    <row r="373" spans="1:2" x14ac:dyDescent="0.25">
      <c r="A373" s="12">
        <v>371</v>
      </c>
      <c r="B373" t="s">
        <v>2117</v>
      </c>
    </row>
    <row r="374" spans="1:2" x14ac:dyDescent="0.25">
      <c r="A374" s="12">
        <v>372</v>
      </c>
      <c r="B374" t="s">
        <v>707</v>
      </c>
    </row>
    <row r="375" spans="1:2" x14ac:dyDescent="0.25">
      <c r="A375" s="12">
        <v>373</v>
      </c>
      <c r="B375" t="s">
        <v>706</v>
      </c>
    </row>
    <row r="376" spans="1:2" x14ac:dyDescent="0.25">
      <c r="A376" s="12">
        <v>374</v>
      </c>
      <c r="B376" t="s">
        <v>2118</v>
      </c>
    </row>
    <row r="377" spans="1:2" x14ac:dyDescent="0.25">
      <c r="A377" s="12">
        <v>375</v>
      </c>
      <c r="B377" t="s">
        <v>2119</v>
      </c>
    </row>
    <row r="378" spans="1:2" x14ac:dyDescent="0.25">
      <c r="A378" s="12">
        <v>376</v>
      </c>
      <c r="B378" t="s">
        <v>2120</v>
      </c>
    </row>
    <row r="379" spans="1:2" x14ac:dyDescent="0.25">
      <c r="A379" s="12">
        <v>377</v>
      </c>
      <c r="B379" t="s">
        <v>2121</v>
      </c>
    </row>
    <row r="380" spans="1:2" x14ac:dyDescent="0.25">
      <c r="A380" s="12">
        <v>378</v>
      </c>
      <c r="B380" t="s">
        <v>721</v>
      </c>
    </row>
    <row r="381" spans="1:2" x14ac:dyDescent="0.25">
      <c r="A381" s="12">
        <v>379</v>
      </c>
      <c r="B381" t="s">
        <v>2122</v>
      </c>
    </row>
    <row r="382" spans="1:2" x14ac:dyDescent="0.25">
      <c r="A382" s="12">
        <v>380</v>
      </c>
      <c r="B382" t="s">
        <v>723</v>
      </c>
    </row>
    <row r="383" spans="1:2" x14ac:dyDescent="0.25">
      <c r="A383" s="12">
        <v>381</v>
      </c>
      <c r="B383" t="s">
        <v>2123</v>
      </c>
    </row>
    <row r="384" spans="1:2" x14ac:dyDescent="0.25">
      <c r="A384" s="12">
        <v>382</v>
      </c>
      <c r="B384" t="s">
        <v>2124</v>
      </c>
    </row>
    <row r="385" spans="1:2" x14ac:dyDescent="0.25">
      <c r="A385" s="12">
        <v>383</v>
      </c>
      <c r="B385" t="s">
        <v>2125</v>
      </c>
    </row>
    <row r="386" spans="1:2" x14ac:dyDescent="0.25">
      <c r="A386" s="12">
        <v>384</v>
      </c>
      <c r="B386" t="s">
        <v>2126</v>
      </c>
    </row>
    <row r="387" spans="1:2" x14ac:dyDescent="0.25">
      <c r="A387" s="12">
        <v>385</v>
      </c>
    </row>
    <row r="388" spans="1:2" x14ac:dyDescent="0.25">
      <c r="A388" s="12">
        <v>386</v>
      </c>
      <c r="B388" t="s">
        <v>2127</v>
      </c>
    </row>
    <row r="389" spans="1:2" x14ac:dyDescent="0.25">
      <c r="A389" s="12">
        <v>387</v>
      </c>
      <c r="B389" t="s">
        <v>2128</v>
      </c>
    </row>
    <row r="390" spans="1:2" x14ac:dyDescent="0.25">
      <c r="A390" s="12">
        <v>388</v>
      </c>
      <c r="B390" t="s">
        <v>725</v>
      </c>
    </row>
    <row r="391" spans="1:2" x14ac:dyDescent="0.25">
      <c r="A391" s="12">
        <v>389</v>
      </c>
      <c r="B391" t="s">
        <v>2129</v>
      </c>
    </row>
    <row r="392" spans="1:2" x14ac:dyDescent="0.25">
      <c r="A392" s="12">
        <v>390</v>
      </c>
      <c r="B392" t="s">
        <v>2130</v>
      </c>
    </row>
    <row r="393" spans="1:2" x14ac:dyDescent="0.25">
      <c r="A393" s="12">
        <v>391</v>
      </c>
      <c r="B393" t="s">
        <v>2131</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1390</v>
      </c>
    </row>
    <row r="399" spans="1:2" x14ac:dyDescent="0.25">
      <c r="A399" s="12">
        <v>397</v>
      </c>
      <c r="B399" t="s">
        <v>2132</v>
      </c>
    </row>
    <row r="400" spans="1:2" x14ac:dyDescent="0.25">
      <c r="A400" s="12">
        <v>398</v>
      </c>
      <c r="B400" t="s">
        <v>2133</v>
      </c>
    </row>
    <row r="401" spans="1:2" x14ac:dyDescent="0.25">
      <c r="A401" s="12">
        <v>399</v>
      </c>
      <c r="B401" t="s">
        <v>2134</v>
      </c>
    </row>
    <row r="402" spans="1:2" x14ac:dyDescent="0.25">
      <c r="A402" s="12">
        <v>400</v>
      </c>
      <c r="B402" t="s">
        <v>1391</v>
      </c>
    </row>
    <row r="403" spans="1:2" x14ac:dyDescent="0.25">
      <c r="A403" s="12">
        <v>401</v>
      </c>
      <c r="B403" t="s">
        <v>1392</v>
      </c>
    </row>
    <row r="404" spans="1:2" x14ac:dyDescent="0.25">
      <c r="A404" s="12">
        <v>402</v>
      </c>
      <c r="B404" t="s">
        <v>2135</v>
      </c>
    </row>
    <row r="405" spans="1:2" x14ac:dyDescent="0.25">
      <c r="A405" s="12">
        <v>403</v>
      </c>
      <c r="B405" t="s">
        <v>2136</v>
      </c>
    </row>
    <row r="406" spans="1:2" x14ac:dyDescent="0.25">
      <c r="A406" s="12">
        <v>404</v>
      </c>
      <c r="B406" t="s">
        <v>2137</v>
      </c>
    </row>
    <row r="407" spans="1:2" x14ac:dyDescent="0.25">
      <c r="A407" s="12">
        <v>405</v>
      </c>
      <c r="B407" t="s">
        <v>2138</v>
      </c>
    </row>
    <row r="408" spans="1:2" x14ac:dyDescent="0.25">
      <c r="A408" s="12">
        <v>406</v>
      </c>
      <c r="B408" t="s">
        <v>2139</v>
      </c>
    </row>
    <row r="409" spans="1:2" x14ac:dyDescent="0.25">
      <c r="A409" s="12">
        <v>407</v>
      </c>
      <c r="B409" t="s">
        <v>2140</v>
      </c>
    </row>
    <row r="410" spans="1:2" x14ac:dyDescent="0.25">
      <c r="A410" s="12">
        <v>408</v>
      </c>
    </row>
    <row r="411" spans="1:2" x14ac:dyDescent="0.25">
      <c r="A411" s="12">
        <v>409</v>
      </c>
      <c r="B411" t="s">
        <v>1504</v>
      </c>
    </row>
    <row r="412" spans="1:2" x14ac:dyDescent="0.25">
      <c r="A412" s="12">
        <v>410</v>
      </c>
      <c r="B412" t="s">
        <v>1503</v>
      </c>
    </row>
    <row r="413" spans="1:2" x14ac:dyDescent="0.25">
      <c r="A413" s="12">
        <v>411</v>
      </c>
      <c r="B413" t="s">
        <v>2141</v>
      </c>
    </row>
    <row r="414" spans="1:2" x14ac:dyDescent="0.25">
      <c r="A414" s="12">
        <v>412</v>
      </c>
      <c r="B414" t="s">
        <v>2142</v>
      </c>
    </row>
    <row r="415" spans="1:2" x14ac:dyDescent="0.25">
      <c r="A415" s="12">
        <v>413</v>
      </c>
      <c r="B415" t="s">
        <v>2143</v>
      </c>
    </row>
    <row r="416" spans="1:2" x14ac:dyDescent="0.25">
      <c r="A416" s="12">
        <v>414</v>
      </c>
      <c r="B416" t="s">
        <v>2144</v>
      </c>
    </row>
    <row r="417" spans="1:2" x14ac:dyDescent="0.25">
      <c r="A417" s="12">
        <v>415</v>
      </c>
      <c r="B417" t="s">
        <v>2145</v>
      </c>
    </row>
    <row r="418" spans="1:2" x14ac:dyDescent="0.25">
      <c r="A418" s="12">
        <v>416</v>
      </c>
      <c r="B418" t="s">
        <v>2146</v>
      </c>
    </row>
    <row r="419" spans="1:2" x14ac:dyDescent="0.25">
      <c r="A419" s="12">
        <v>417</v>
      </c>
      <c r="B419" t="s">
        <v>2147</v>
      </c>
    </row>
    <row r="420" spans="1:2" x14ac:dyDescent="0.25">
      <c r="A420" s="12">
        <v>418</v>
      </c>
      <c r="B420" t="s">
        <v>2148</v>
      </c>
    </row>
    <row r="421" spans="1:2" x14ac:dyDescent="0.25">
      <c r="A421" s="12">
        <v>419</v>
      </c>
      <c r="B421" t="s">
        <v>2149</v>
      </c>
    </row>
    <row r="422" spans="1:2" x14ac:dyDescent="0.25">
      <c r="A422" s="12">
        <v>420</v>
      </c>
      <c r="B422" t="s">
        <v>2150</v>
      </c>
    </row>
    <row r="423" spans="1:2" x14ac:dyDescent="0.25">
      <c r="A423" s="12">
        <v>421</v>
      </c>
      <c r="B423" t="s">
        <v>2151</v>
      </c>
    </row>
    <row r="424" spans="1:2" x14ac:dyDescent="0.25">
      <c r="A424" s="12">
        <v>422</v>
      </c>
      <c r="B424" t="s">
        <v>1605</v>
      </c>
    </row>
    <row r="425" spans="1:2" x14ac:dyDescent="0.25">
      <c r="A425" s="12">
        <v>423</v>
      </c>
      <c r="B425" t="s">
        <v>1606</v>
      </c>
    </row>
    <row r="426" spans="1:2" x14ac:dyDescent="0.25">
      <c r="A426" s="12">
        <v>424</v>
      </c>
      <c r="B426" t="s">
        <v>2152</v>
      </c>
    </row>
    <row r="427" spans="1:2" x14ac:dyDescent="0.25">
      <c r="A427" s="12">
        <v>425</v>
      </c>
      <c r="B427" t="s">
        <v>2153</v>
      </c>
    </row>
    <row r="428" spans="1:2" x14ac:dyDescent="0.25">
      <c r="A428" s="12">
        <v>426</v>
      </c>
      <c r="B428" t="s">
        <v>2154</v>
      </c>
    </row>
    <row r="429" spans="1:2" x14ac:dyDescent="0.25">
      <c r="A429" s="12">
        <v>427</v>
      </c>
      <c r="B429" t="s">
        <v>1667</v>
      </c>
    </row>
    <row r="430" spans="1:2" x14ac:dyDescent="0.25">
      <c r="A430" s="12">
        <v>428</v>
      </c>
      <c r="B430" t="s">
        <v>1668</v>
      </c>
    </row>
    <row r="431" spans="1:2" x14ac:dyDescent="0.25">
      <c r="A431" s="12">
        <v>429</v>
      </c>
      <c r="B431" t="s">
        <v>2155</v>
      </c>
    </row>
    <row r="432" spans="1:2" x14ac:dyDescent="0.25">
      <c r="A432" s="12">
        <v>430</v>
      </c>
      <c r="B432" t="s">
        <v>2156</v>
      </c>
    </row>
    <row r="433" spans="1:2" x14ac:dyDescent="0.25">
      <c r="A433" s="12">
        <v>431</v>
      </c>
      <c r="B433" t="s">
        <v>2157</v>
      </c>
    </row>
    <row r="434" spans="1:2" x14ac:dyDescent="0.25">
      <c r="A434" s="12">
        <v>432</v>
      </c>
      <c r="B434" t="s">
        <v>2158</v>
      </c>
    </row>
    <row r="435" spans="1:2" x14ac:dyDescent="0.25">
      <c r="A435" s="12">
        <v>433</v>
      </c>
      <c r="B435" t="s">
        <v>2159</v>
      </c>
    </row>
    <row r="436" spans="1:2" x14ac:dyDescent="0.25">
      <c r="A436" s="12">
        <v>434</v>
      </c>
      <c r="B436" t="s">
        <v>2160</v>
      </c>
    </row>
    <row r="437" spans="1:2" x14ac:dyDescent="0.25">
      <c r="A437" s="12">
        <v>435</v>
      </c>
      <c r="B437" t="s">
        <v>2161</v>
      </c>
    </row>
    <row r="438" spans="1:2" x14ac:dyDescent="0.25">
      <c r="A438" s="12">
        <v>436</v>
      </c>
      <c r="B438" t="s">
        <v>2162</v>
      </c>
    </row>
    <row r="439" spans="1:2" x14ac:dyDescent="0.25">
      <c r="A439" s="12">
        <v>437</v>
      </c>
      <c r="B439" t="s">
        <v>2424</v>
      </c>
    </row>
    <row r="440" spans="1:2" x14ac:dyDescent="0.25">
      <c r="A440" s="12">
        <v>438</v>
      </c>
      <c r="B440" t="s">
        <v>1719</v>
      </c>
    </row>
    <row r="441" spans="1:2" x14ac:dyDescent="0.25">
      <c r="A441" s="12">
        <v>439</v>
      </c>
      <c r="B441" t="s">
        <v>1720</v>
      </c>
    </row>
    <row r="442" spans="1:2" x14ac:dyDescent="0.25">
      <c r="A442" s="12">
        <v>440</v>
      </c>
      <c r="B442" t="s">
        <v>1721</v>
      </c>
    </row>
    <row r="443" spans="1:2" x14ac:dyDescent="0.25">
      <c r="A443" s="12">
        <v>441</v>
      </c>
      <c r="B443" t="s">
        <v>2216</v>
      </c>
    </row>
    <row r="444" spans="1:2" x14ac:dyDescent="0.25">
      <c r="A444" s="12">
        <v>442</v>
      </c>
      <c r="B444" t="s">
        <v>2217</v>
      </c>
    </row>
    <row r="445" spans="1:2" x14ac:dyDescent="0.25">
      <c r="A445" s="12">
        <v>443</v>
      </c>
      <c r="B445" t="s">
        <v>2218</v>
      </c>
    </row>
    <row r="446" spans="1:2" x14ac:dyDescent="0.25">
      <c r="A446" s="12">
        <v>444</v>
      </c>
      <c r="B446" t="s">
        <v>2219</v>
      </c>
    </row>
    <row r="447" spans="1:2" x14ac:dyDescent="0.25">
      <c r="A447" s="12">
        <v>445</v>
      </c>
      <c r="B447" t="s">
        <v>2220</v>
      </c>
    </row>
    <row r="448" spans="1:2" x14ac:dyDescent="0.25">
      <c r="A448" s="12">
        <v>446</v>
      </c>
      <c r="B448" t="s">
        <v>2221</v>
      </c>
    </row>
    <row r="449" spans="1:2" x14ac:dyDescent="0.25">
      <c r="A449" s="12">
        <v>447</v>
      </c>
      <c r="B449" t="s">
        <v>2222</v>
      </c>
    </row>
    <row r="450" spans="1:2" x14ac:dyDescent="0.25">
      <c r="A450" s="12">
        <v>448</v>
      </c>
      <c r="B450" t="s">
        <v>2223</v>
      </c>
    </row>
    <row r="451" spans="1:2" x14ac:dyDescent="0.25">
      <c r="A451" s="12">
        <v>449</v>
      </c>
      <c r="B451" t="s">
        <v>2224</v>
      </c>
    </row>
    <row r="452" spans="1:2" x14ac:dyDescent="0.25">
      <c r="A452" s="12">
        <v>450</v>
      </c>
      <c r="B452" t="s">
        <v>2163</v>
      </c>
    </row>
    <row r="453" spans="1:2" x14ac:dyDescent="0.25">
      <c r="A453" s="12">
        <v>451</v>
      </c>
      <c r="B453" t="s">
        <v>2164</v>
      </c>
    </row>
    <row r="454" spans="1:2" x14ac:dyDescent="0.25">
      <c r="A454" s="12">
        <v>452</v>
      </c>
      <c r="B454" t="s">
        <v>2165</v>
      </c>
    </row>
    <row r="455" spans="1:2" x14ac:dyDescent="0.25">
      <c r="A455" s="12">
        <v>453</v>
      </c>
      <c r="B455" t="s">
        <v>2166</v>
      </c>
    </row>
    <row r="456" spans="1:2" x14ac:dyDescent="0.25">
      <c r="A456" s="12">
        <v>454</v>
      </c>
      <c r="B456" t="s">
        <v>2423</v>
      </c>
    </row>
    <row r="457" spans="1:2" x14ac:dyDescent="0.25">
      <c r="A457" s="12">
        <v>455</v>
      </c>
      <c r="B457" t="s">
        <v>2225</v>
      </c>
    </row>
    <row r="458" spans="1:2" x14ac:dyDescent="0.25">
      <c r="A458" s="12">
        <v>456</v>
      </c>
      <c r="B458" t="s">
        <v>2226</v>
      </c>
    </row>
    <row r="459" spans="1:2" x14ac:dyDescent="0.25">
      <c r="A459" s="12">
        <v>457</v>
      </c>
      <c r="B459" t="s">
        <v>2227</v>
      </c>
    </row>
    <row r="460" spans="1:2" x14ac:dyDescent="0.25">
      <c r="A460" s="12">
        <v>458</v>
      </c>
      <c r="B460" t="s">
        <v>2471</v>
      </c>
    </row>
    <row r="461" spans="1:2" x14ac:dyDescent="0.25">
      <c r="A461" s="12">
        <v>459</v>
      </c>
      <c r="B461" t="s">
        <v>2472</v>
      </c>
    </row>
    <row r="462" spans="1:2" x14ac:dyDescent="0.25">
      <c r="A462" s="12">
        <v>460</v>
      </c>
      <c r="B462" t="s">
        <v>2473</v>
      </c>
    </row>
    <row r="463" spans="1:2" x14ac:dyDescent="0.25">
      <c r="A463" s="12">
        <v>461</v>
      </c>
      <c r="B463" t="s">
        <v>2474</v>
      </c>
    </row>
    <row r="464" spans="1:2" x14ac:dyDescent="0.25">
      <c r="A464" s="12">
        <v>462</v>
      </c>
      <c r="B464" t="s">
        <v>2475</v>
      </c>
    </row>
    <row r="465" spans="1:3" x14ac:dyDescent="0.25">
      <c r="A465" s="12">
        <v>463</v>
      </c>
      <c r="B465" t="s">
        <v>2476</v>
      </c>
    </row>
    <row r="466" spans="1:3" x14ac:dyDescent="0.25">
      <c r="A466" s="12">
        <v>464</v>
      </c>
      <c r="B466" t="s">
        <v>2468</v>
      </c>
    </row>
    <row r="467" spans="1:3" x14ac:dyDescent="0.25">
      <c r="A467" s="12">
        <v>465</v>
      </c>
      <c r="B467" t="s">
        <v>2418</v>
      </c>
    </row>
    <row r="468" spans="1:3" x14ac:dyDescent="0.25">
      <c r="A468" s="12">
        <v>466</v>
      </c>
      <c r="B468" t="s">
        <v>2417</v>
      </c>
    </row>
    <row r="469" spans="1:3" x14ac:dyDescent="0.25">
      <c r="A469" s="12">
        <v>467</v>
      </c>
      <c r="B469" t="s">
        <v>2469</v>
      </c>
    </row>
    <row r="470" spans="1:3" x14ac:dyDescent="0.25">
      <c r="A470" s="12">
        <v>468</v>
      </c>
      <c r="B470" t="s">
        <v>2470</v>
      </c>
    </row>
    <row r="471" spans="1:3" x14ac:dyDescent="0.25">
      <c r="A471" s="12">
        <v>469</v>
      </c>
      <c r="B471" t="s">
        <v>2531</v>
      </c>
    </row>
    <row r="472" spans="1:3" x14ac:dyDescent="0.25">
      <c r="A472" s="12">
        <v>470</v>
      </c>
      <c r="B472" t="s">
        <v>2532</v>
      </c>
    </row>
    <row r="473" spans="1:3" x14ac:dyDescent="0.25">
      <c r="A473" s="12">
        <v>471</v>
      </c>
      <c r="B473" t="s">
        <v>2466</v>
      </c>
    </row>
    <row r="474" spans="1:3" x14ac:dyDescent="0.25">
      <c r="A474" s="12">
        <v>472</v>
      </c>
      <c r="B474" t="s">
        <v>2467</v>
      </c>
      <c r="C474" s="78"/>
    </row>
    <row r="475" spans="1:3" x14ac:dyDescent="0.25">
      <c r="A475" s="12">
        <v>473</v>
      </c>
      <c r="B475" t="s">
        <v>2438</v>
      </c>
      <c r="C475" s="78"/>
    </row>
    <row r="476" spans="1:3" x14ac:dyDescent="0.25">
      <c r="A476" s="12">
        <v>474</v>
      </c>
      <c r="C476" s="78"/>
    </row>
    <row r="477" spans="1:3" x14ac:dyDescent="0.25">
      <c r="A477" s="12">
        <v>475</v>
      </c>
      <c r="C477" s="78"/>
    </row>
    <row r="478" spans="1:3" x14ac:dyDescent="0.25">
      <c r="A478" s="12">
        <v>476</v>
      </c>
      <c r="B478" t="s">
        <v>2690</v>
      </c>
      <c r="C478" s="79"/>
    </row>
    <row r="479" spans="1:3" x14ac:dyDescent="0.25">
      <c r="A479" s="12">
        <v>477</v>
      </c>
      <c r="B479" t="s">
        <v>2691</v>
      </c>
      <c r="C479" s="80"/>
    </row>
    <row r="480" spans="1:3" x14ac:dyDescent="0.25">
      <c r="A480" s="12">
        <v>478</v>
      </c>
      <c r="B480" t="s">
        <v>2692</v>
      </c>
      <c r="C480" s="80"/>
    </row>
    <row r="481" spans="1:3" x14ac:dyDescent="0.25">
      <c r="A481" s="12">
        <v>479</v>
      </c>
      <c r="B481" t="s">
        <v>2693</v>
      </c>
      <c r="C481" s="80"/>
    </row>
    <row r="482" spans="1:3" x14ac:dyDescent="0.25">
      <c r="A482" s="12">
        <v>480</v>
      </c>
      <c r="B482" t="s">
        <v>2694</v>
      </c>
      <c r="C482" s="80"/>
    </row>
    <row r="483" spans="1:3" x14ac:dyDescent="0.25">
      <c r="A483" s="12">
        <v>481</v>
      </c>
      <c r="B483" t="s">
        <v>2533</v>
      </c>
      <c r="C483" s="80"/>
    </row>
    <row r="484" spans="1:3" x14ac:dyDescent="0.25">
      <c r="A484" s="12">
        <v>482</v>
      </c>
      <c r="B484" t="s">
        <v>2534</v>
      </c>
      <c r="C484" s="80"/>
    </row>
    <row r="485" spans="1:3" x14ac:dyDescent="0.25">
      <c r="A485" s="12">
        <v>483</v>
      </c>
      <c r="B485" t="s">
        <v>2535</v>
      </c>
      <c r="C485" s="80"/>
    </row>
    <row r="486" spans="1:3" x14ac:dyDescent="0.25">
      <c r="A486" s="12">
        <v>484</v>
      </c>
      <c r="B486" t="s">
        <v>2536</v>
      </c>
    </row>
    <row r="487" spans="1:3" x14ac:dyDescent="0.25">
      <c r="A487" s="12">
        <v>485</v>
      </c>
      <c r="B487" t="s">
        <v>2525</v>
      </c>
    </row>
    <row r="488" spans="1:3" x14ac:dyDescent="0.25">
      <c r="A488" s="12">
        <v>486</v>
      </c>
      <c r="B488" t="s">
        <v>2530</v>
      </c>
    </row>
    <row r="489" spans="1:3" x14ac:dyDescent="0.25">
      <c r="A489" s="12">
        <v>487</v>
      </c>
      <c r="B489" t="s">
        <v>2695</v>
      </c>
    </row>
    <row r="490" spans="1:3" x14ac:dyDescent="0.25">
      <c r="A490" s="12">
        <v>488</v>
      </c>
    </row>
    <row r="491" spans="1:3" x14ac:dyDescent="0.25">
      <c r="A491" s="12">
        <v>489</v>
      </c>
      <c r="B491" t="s">
        <v>2696</v>
      </c>
    </row>
    <row r="492" spans="1:3" x14ac:dyDescent="0.25">
      <c r="A492" s="12">
        <v>490</v>
      </c>
      <c r="B492" t="s">
        <v>2697</v>
      </c>
    </row>
    <row r="493" spans="1:3" x14ac:dyDescent="0.25">
      <c r="A493" s="12">
        <v>491</v>
      </c>
      <c r="B493" t="s">
        <v>2698</v>
      </c>
    </row>
    <row r="494" spans="1:3" x14ac:dyDescent="0.25">
      <c r="A494" s="12">
        <v>492</v>
      </c>
    </row>
    <row r="495" spans="1:3" x14ac:dyDescent="0.25">
      <c r="A495" s="12">
        <v>493</v>
      </c>
      <c r="B495" t="s">
        <v>2699</v>
      </c>
    </row>
    <row r="496" spans="1:3" x14ac:dyDescent="0.25">
      <c r="A496" s="12">
        <v>494</v>
      </c>
      <c r="B496" t="s">
        <v>2700</v>
      </c>
    </row>
    <row r="497" spans="1:2" x14ac:dyDescent="0.25">
      <c r="A497" s="12">
        <v>495</v>
      </c>
      <c r="B497" t="s">
        <v>2701</v>
      </c>
    </row>
    <row r="498" spans="1:2" x14ac:dyDescent="0.25">
      <c r="A498" s="12">
        <v>496</v>
      </c>
      <c r="B498" t="s">
        <v>2702</v>
      </c>
    </row>
    <row r="499" spans="1:2" x14ac:dyDescent="0.25">
      <c r="A499" s="12">
        <v>497</v>
      </c>
      <c r="B499" t="s">
        <v>2766</v>
      </c>
    </row>
    <row r="500" spans="1:2" x14ac:dyDescent="0.25">
      <c r="A500" s="12">
        <v>498</v>
      </c>
      <c r="B500" t="s">
        <v>2767</v>
      </c>
    </row>
    <row r="501" spans="1:2" x14ac:dyDescent="0.25">
      <c r="A501" s="12">
        <v>499</v>
      </c>
      <c r="B501" t="s">
        <v>2756</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25"/>
  <sheetViews>
    <sheetView workbookViewId="0">
      <pane ySplit="1" topLeftCell="A417" activePane="bottomLeft" state="frozen"/>
      <selection pane="bottomLeft" activeCell="A3" sqref="A3:H425"/>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08" t="s">
        <v>2759</v>
      </c>
    </row>
    <row r="2" spans="1:10" s="90" customFormat="1" ht="21" customHeight="1" x14ac:dyDescent="0.25">
      <c r="A2" s="91" t="s">
        <v>3259</v>
      </c>
      <c r="B2" s="91" t="s">
        <v>3260</v>
      </c>
      <c r="C2" s="91" t="s">
        <v>3261</v>
      </c>
      <c r="D2" s="91" t="s">
        <v>3262</v>
      </c>
      <c r="E2" s="91" t="s">
        <v>3263</v>
      </c>
      <c r="F2" s="91" t="s">
        <v>3264</v>
      </c>
      <c r="G2" s="91" t="s">
        <v>3265</v>
      </c>
      <c r="H2" s="91" t="s">
        <v>3266</v>
      </c>
      <c r="I2" s="91" t="s">
        <v>3267</v>
      </c>
      <c r="J2" s="91"/>
    </row>
    <row r="3" spans="1:10" x14ac:dyDescent="0.25">
      <c r="A3" s="78">
        <v>1</v>
      </c>
      <c r="B3">
        <v>2</v>
      </c>
      <c r="C3">
        <v>1</v>
      </c>
      <c r="D3" t="s">
        <v>103</v>
      </c>
      <c r="E3">
        <v>2</v>
      </c>
      <c r="F3">
        <v>3</v>
      </c>
      <c r="G3" t="s">
        <v>103</v>
      </c>
      <c r="H3">
        <v>1</v>
      </c>
      <c r="I3" t="s">
        <v>2832</v>
      </c>
    </row>
    <row r="4" spans="1:10" x14ac:dyDescent="0.25">
      <c r="A4" s="78">
        <v>2</v>
      </c>
      <c r="B4">
        <v>2</v>
      </c>
      <c r="C4">
        <v>1</v>
      </c>
      <c r="D4" t="s">
        <v>103</v>
      </c>
      <c r="E4">
        <v>2</v>
      </c>
      <c r="F4">
        <v>3</v>
      </c>
      <c r="G4" t="s">
        <v>103</v>
      </c>
      <c r="H4">
        <v>1</v>
      </c>
      <c r="I4" t="s">
        <v>2833</v>
      </c>
    </row>
    <row r="5" spans="1:10" x14ac:dyDescent="0.25">
      <c r="A5" s="78">
        <v>3</v>
      </c>
      <c r="B5">
        <v>2</v>
      </c>
      <c r="C5">
        <v>1</v>
      </c>
      <c r="D5" t="s">
        <v>103</v>
      </c>
      <c r="E5">
        <v>2</v>
      </c>
      <c r="F5">
        <v>3</v>
      </c>
      <c r="G5" t="s">
        <v>103</v>
      </c>
      <c r="H5">
        <v>1</v>
      </c>
      <c r="I5" t="s">
        <v>2834</v>
      </c>
    </row>
    <row r="6" spans="1:10" x14ac:dyDescent="0.25">
      <c r="A6" s="78">
        <v>4</v>
      </c>
      <c r="B6">
        <v>2</v>
      </c>
      <c r="C6">
        <v>1</v>
      </c>
      <c r="D6" t="s">
        <v>103</v>
      </c>
      <c r="E6">
        <v>2</v>
      </c>
      <c r="F6">
        <v>3</v>
      </c>
      <c r="G6" t="s">
        <v>103</v>
      </c>
      <c r="H6">
        <v>1</v>
      </c>
      <c r="I6" t="s">
        <v>2835</v>
      </c>
    </row>
    <row r="7" spans="1:10" x14ac:dyDescent="0.25">
      <c r="A7" s="78">
        <v>5</v>
      </c>
      <c r="B7">
        <v>2</v>
      </c>
      <c r="C7">
        <v>1</v>
      </c>
      <c r="D7" t="s">
        <v>103</v>
      </c>
      <c r="E7">
        <v>2</v>
      </c>
      <c r="F7">
        <v>3</v>
      </c>
      <c r="G7" t="s">
        <v>103</v>
      </c>
      <c r="H7">
        <v>1</v>
      </c>
      <c r="I7" t="s">
        <v>2836</v>
      </c>
    </row>
    <row r="8" spans="1:10" x14ac:dyDescent="0.25">
      <c r="A8" s="78">
        <v>6</v>
      </c>
      <c r="B8">
        <v>2</v>
      </c>
      <c r="C8">
        <v>1</v>
      </c>
      <c r="D8" t="s">
        <v>103</v>
      </c>
      <c r="E8">
        <v>2</v>
      </c>
      <c r="F8">
        <v>3</v>
      </c>
      <c r="G8" t="s">
        <v>103</v>
      </c>
      <c r="H8">
        <v>1</v>
      </c>
      <c r="I8" t="s">
        <v>2837</v>
      </c>
    </row>
    <row r="9" spans="1:10" x14ac:dyDescent="0.25">
      <c r="A9" s="78">
        <v>7</v>
      </c>
      <c r="B9">
        <v>2</v>
      </c>
      <c r="C9">
        <v>1</v>
      </c>
      <c r="D9" t="s">
        <v>103</v>
      </c>
      <c r="E9">
        <v>2</v>
      </c>
      <c r="F9">
        <v>3</v>
      </c>
      <c r="G9" t="s">
        <v>103</v>
      </c>
      <c r="H9">
        <v>1</v>
      </c>
      <c r="I9" t="s">
        <v>2838</v>
      </c>
    </row>
    <row r="10" spans="1:10" x14ac:dyDescent="0.25">
      <c r="A10" s="78">
        <v>8</v>
      </c>
      <c r="B10">
        <v>2</v>
      </c>
      <c r="C10">
        <v>1</v>
      </c>
      <c r="D10" t="s">
        <v>103</v>
      </c>
      <c r="E10">
        <v>2</v>
      </c>
      <c r="F10">
        <v>3</v>
      </c>
      <c r="G10" t="s">
        <v>103</v>
      </c>
      <c r="H10">
        <v>1</v>
      </c>
      <c r="I10" t="s">
        <v>2839</v>
      </c>
    </row>
    <row r="11" spans="1:10" x14ac:dyDescent="0.25">
      <c r="A11" s="78">
        <v>9</v>
      </c>
      <c r="B11">
        <v>3</v>
      </c>
      <c r="C11">
        <v>10</v>
      </c>
      <c r="D11" t="s">
        <v>2325</v>
      </c>
      <c r="E11">
        <v>5</v>
      </c>
      <c r="F11">
        <v>20</v>
      </c>
      <c r="G11" t="s">
        <v>2325</v>
      </c>
      <c r="H11">
        <v>1</v>
      </c>
      <c r="I11" t="s">
        <v>2840</v>
      </c>
    </row>
    <row r="12" spans="1:10" x14ac:dyDescent="0.25">
      <c r="A12" s="78">
        <v>10</v>
      </c>
      <c r="B12">
        <v>3</v>
      </c>
      <c r="C12">
        <v>10</v>
      </c>
      <c r="D12" t="s">
        <v>2325</v>
      </c>
      <c r="E12">
        <v>5</v>
      </c>
      <c r="F12">
        <v>20</v>
      </c>
      <c r="G12" t="s">
        <v>2325</v>
      </c>
      <c r="H12">
        <v>1</v>
      </c>
      <c r="I12" t="s">
        <v>2841</v>
      </c>
    </row>
    <row r="13" spans="1:10" x14ac:dyDescent="0.25">
      <c r="A13" s="78">
        <v>11</v>
      </c>
      <c r="B13">
        <v>3</v>
      </c>
      <c r="C13">
        <v>10</v>
      </c>
      <c r="D13" t="s">
        <v>2325</v>
      </c>
      <c r="E13">
        <v>5</v>
      </c>
      <c r="F13">
        <v>20</v>
      </c>
      <c r="G13" t="s">
        <v>2325</v>
      </c>
      <c r="H13">
        <v>1</v>
      </c>
      <c r="I13" t="s">
        <v>2842</v>
      </c>
    </row>
    <row r="14" spans="1:10" x14ac:dyDescent="0.25">
      <c r="A14" s="78">
        <v>12</v>
      </c>
      <c r="B14">
        <v>3</v>
      </c>
      <c r="C14">
        <v>10</v>
      </c>
      <c r="D14" t="s">
        <v>2325</v>
      </c>
      <c r="E14">
        <v>5</v>
      </c>
      <c r="F14">
        <v>20</v>
      </c>
      <c r="G14" t="s">
        <v>2325</v>
      </c>
      <c r="H14">
        <v>1</v>
      </c>
      <c r="I14" t="s">
        <v>2843</v>
      </c>
    </row>
    <row r="15" spans="1:10" x14ac:dyDescent="0.25">
      <c r="A15" s="78">
        <v>13</v>
      </c>
      <c r="B15">
        <v>3</v>
      </c>
      <c r="C15">
        <v>10</v>
      </c>
      <c r="D15" t="s">
        <v>2325</v>
      </c>
      <c r="E15">
        <v>5</v>
      </c>
      <c r="F15">
        <v>20</v>
      </c>
      <c r="G15" t="s">
        <v>2325</v>
      </c>
      <c r="H15">
        <v>1</v>
      </c>
      <c r="I15" t="s">
        <v>2844</v>
      </c>
    </row>
    <row r="16" spans="1:10" x14ac:dyDescent="0.25">
      <c r="A16" s="78">
        <v>20</v>
      </c>
      <c r="B16">
        <v>2</v>
      </c>
      <c r="C16">
        <v>1</v>
      </c>
      <c r="D16" t="s">
        <v>103</v>
      </c>
      <c r="E16">
        <v>2</v>
      </c>
      <c r="F16">
        <v>3</v>
      </c>
      <c r="G16" t="s">
        <v>103</v>
      </c>
      <c r="H16">
        <v>1</v>
      </c>
      <c r="I16" t="s">
        <v>2845</v>
      </c>
    </row>
    <row r="17" spans="1:9" x14ac:dyDescent="0.25">
      <c r="A17" s="78">
        <v>21</v>
      </c>
      <c r="B17">
        <v>7</v>
      </c>
      <c r="C17">
        <v>9</v>
      </c>
      <c r="D17" t="s">
        <v>2308</v>
      </c>
      <c r="E17">
        <v>180</v>
      </c>
      <c r="F17">
        <v>383</v>
      </c>
      <c r="G17" t="s">
        <v>2308</v>
      </c>
      <c r="H17">
        <v>1</v>
      </c>
      <c r="I17" t="s">
        <v>2846</v>
      </c>
    </row>
    <row r="18" spans="1:9" x14ac:dyDescent="0.25">
      <c r="A18" s="78">
        <v>24</v>
      </c>
      <c r="B18">
        <v>10</v>
      </c>
      <c r="C18">
        <v>13</v>
      </c>
      <c r="D18" t="s">
        <v>107</v>
      </c>
      <c r="E18">
        <v>10</v>
      </c>
      <c r="F18">
        <v>57</v>
      </c>
      <c r="G18" t="s">
        <v>107</v>
      </c>
      <c r="H18">
        <v>1</v>
      </c>
      <c r="I18" t="s">
        <v>2847</v>
      </c>
    </row>
    <row r="19" spans="1:9" x14ac:dyDescent="0.25">
      <c r="A19" s="78">
        <v>25</v>
      </c>
      <c r="B19">
        <v>10</v>
      </c>
      <c r="C19">
        <v>13</v>
      </c>
      <c r="D19" t="s">
        <v>107</v>
      </c>
      <c r="E19">
        <v>10</v>
      </c>
      <c r="F19">
        <v>57</v>
      </c>
      <c r="G19" t="s">
        <v>107</v>
      </c>
      <c r="H19">
        <v>1</v>
      </c>
      <c r="I19" t="s">
        <v>2848</v>
      </c>
    </row>
    <row r="20" spans="1:9" x14ac:dyDescent="0.25">
      <c r="A20" s="78">
        <v>26</v>
      </c>
      <c r="B20">
        <v>10</v>
      </c>
      <c r="C20">
        <v>13</v>
      </c>
      <c r="D20" t="s">
        <v>107</v>
      </c>
      <c r="E20">
        <v>10</v>
      </c>
      <c r="F20">
        <v>57</v>
      </c>
      <c r="G20" t="s">
        <v>107</v>
      </c>
      <c r="H20">
        <v>1</v>
      </c>
      <c r="I20" t="s">
        <v>2849</v>
      </c>
    </row>
    <row r="21" spans="1:9" x14ac:dyDescent="0.25">
      <c r="A21" s="78">
        <v>27</v>
      </c>
      <c r="B21">
        <v>10</v>
      </c>
      <c r="C21">
        <v>13</v>
      </c>
      <c r="D21" t="s">
        <v>107</v>
      </c>
      <c r="E21">
        <v>10</v>
      </c>
      <c r="F21">
        <v>57</v>
      </c>
      <c r="G21" t="s">
        <v>107</v>
      </c>
      <c r="H21">
        <v>1</v>
      </c>
      <c r="I21" t="s">
        <v>2850</v>
      </c>
    </row>
    <row r="22" spans="1:9" x14ac:dyDescent="0.25">
      <c r="A22" s="78">
        <v>28</v>
      </c>
      <c r="B22">
        <v>10</v>
      </c>
      <c r="C22">
        <v>13</v>
      </c>
      <c r="D22" t="s">
        <v>107</v>
      </c>
      <c r="E22">
        <v>10</v>
      </c>
      <c r="F22">
        <v>57</v>
      </c>
      <c r="G22" t="s">
        <v>107</v>
      </c>
      <c r="H22">
        <v>1</v>
      </c>
      <c r="I22" t="s">
        <v>2851</v>
      </c>
    </row>
    <row r="23" spans="1:9" x14ac:dyDescent="0.25">
      <c r="A23" s="78">
        <v>29</v>
      </c>
      <c r="B23">
        <v>10</v>
      </c>
      <c r="C23">
        <v>13</v>
      </c>
      <c r="D23" t="s">
        <v>107</v>
      </c>
      <c r="E23">
        <v>10</v>
      </c>
      <c r="F23">
        <v>57</v>
      </c>
      <c r="G23" t="s">
        <v>107</v>
      </c>
      <c r="H23">
        <v>1</v>
      </c>
      <c r="I23" t="s">
        <v>2852</v>
      </c>
    </row>
    <row r="24" spans="1:9" x14ac:dyDescent="0.25">
      <c r="A24" s="79">
        <v>30</v>
      </c>
      <c r="B24">
        <v>10</v>
      </c>
      <c r="C24">
        <v>13</v>
      </c>
      <c r="D24" t="s">
        <v>107</v>
      </c>
      <c r="E24">
        <v>10</v>
      </c>
      <c r="F24">
        <v>57</v>
      </c>
      <c r="G24" t="s">
        <v>107</v>
      </c>
      <c r="H24">
        <v>1</v>
      </c>
      <c r="I24" t="s">
        <v>2853</v>
      </c>
    </row>
    <row r="25" spans="1:9" x14ac:dyDescent="0.25">
      <c r="A25" s="79">
        <v>32</v>
      </c>
      <c r="B25">
        <v>10</v>
      </c>
      <c r="C25">
        <v>13</v>
      </c>
      <c r="D25" t="s">
        <v>107</v>
      </c>
      <c r="E25">
        <v>10</v>
      </c>
      <c r="F25">
        <v>57</v>
      </c>
      <c r="G25" t="s">
        <v>107</v>
      </c>
      <c r="H25">
        <v>1</v>
      </c>
      <c r="I25" t="s">
        <v>2854</v>
      </c>
    </row>
    <row r="26" spans="1:9" x14ac:dyDescent="0.25">
      <c r="A26" s="79">
        <v>33</v>
      </c>
      <c r="B26">
        <v>6</v>
      </c>
      <c r="C26">
        <v>20</v>
      </c>
      <c r="D26" t="s">
        <v>109</v>
      </c>
      <c r="E26">
        <v>14</v>
      </c>
      <c r="F26">
        <v>92</v>
      </c>
      <c r="G26" t="s">
        <v>109</v>
      </c>
      <c r="H26">
        <v>1</v>
      </c>
      <c r="I26" t="s">
        <v>2855</v>
      </c>
    </row>
    <row r="27" spans="1:9" x14ac:dyDescent="0.25">
      <c r="A27" s="79">
        <v>34</v>
      </c>
      <c r="B27">
        <v>6</v>
      </c>
      <c r="C27">
        <v>20</v>
      </c>
      <c r="D27" t="s">
        <v>109</v>
      </c>
      <c r="E27">
        <v>14</v>
      </c>
      <c r="F27">
        <v>92</v>
      </c>
      <c r="G27" t="s">
        <v>109</v>
      </c>
      <c r="H27">
        <v>1</v>
      </c>
      <c r="I27" t="s">
        <v>2856</v>
      </c>
    </row>
    <row r="28" spans="1:9" x14ac:dyDescent="0.25">
      <c r="A28" s="79">
        <v>35</v>
      </c>
      <c r="B28">
        <v>6</v>
      </c>
      <c r="C28">
        <v>20</v>
      </c>
      <c r="D28" t="s">
        <v>109</v>
      </c>
      <c r="E28">
        <v>14</v>
      </c>
      <c r="F28">
        <v>92</v>
      </c>
      <c r="G28" t="s">
        <v>109</v>
      </c>
      <c r="H28">
        <v>1</v>
      </c>
      <c r="I28" t="s">
        <v>2857</v>
      </c>
    </row>
    <row r="29" spans="1:9" x14ac:dyDescent="0.25">
      <c r="A29" s="79">
        <v>36</v>
      </c>
      <c r="B29">
        <v>6</v>
      </c>
      <c r="C29">
        <v>20</v>
      </c>
      <c r="D29" t="s">
        <v>109</v>
      </c>
      <c r="E29">
        <v>14</v>
      </c>
      <c r="F29">
        <v>92</v>
      </c>
      <c r="G29" t="s">
        <v>109</v>
      </c>
      <c r="H29">
        <v>1</v>
      </c>
      <c r="I29" t="s">
        <v>2858</v>
      </c>
    </row>
    <row r="30" spans="1:9" x14ac:dyDescent="0.25">
      <c r="A30" s="79">
        <v>37</v>
      </c>
      <c r="B30">
        <v>6</v>
      </c>
      <c r="C30">
        <v>20</v>
      </c>
      <c r="D30" t="s">
        <v>109</v>
      </c>
      <c r="E30">
        <v>14</v>
      </c>
      <c r="F30">
        <v>92</v>
      </c>
      <c r="G30" t="s">
        <v>109</v>
      </c>
      <c r="H30">
        <v>1</v>
      </c>
      <c r="I30" t="s">
        <v>2859</v>
      </c>
    </row>
    <row r="31" spans="1:9" x14ac:dyDescent="0.25">
      <c r="A31" s="79">
        <v>38</v>
      </c>
      <c r="B31">
        <v>6</v>
      </c>
      <c r="C31">
        <v>20</v>
      </c>
      <c r="D31" t="s">
        <v>109</v>
      </c>
      <c r="E31">
        <v>14</v>
      </c>
      <c r="F31">
        <v>92</v>
      </c>
      <c r="G31" t="s">
        <v>109</v>
      </c>
      <c r="H31">
        <v>1</v>
      </c>
      <c r="I31" t="s">
        <v>2860</v>
      </c>
    </row>
    <row r="32" spans="1:9" x14ac:dyDescent="0.25">
      <c r="A32" s="79">
        <v>39</v>
      </c>
      <c r="B32">
        <v>6</v>
      </c>
      <c r="C32">
        <v>20</v>
      </c>
      <c r="D32" t="s">
        <v>109</v>
      </c>
      <c r="E32">
        <v>14</v>
      </c>
      <c r="F32">
        <v>92</v>
      </c>
      <c r="G32" t="s">
        <v>109</v>
      </c>
      <c r="H32">
        <v>1</v>
      </c>
      <c r="I32" t="s">
        <v>2861</v>
      </c>
    </row>
    <row r="33" spans="1:9" x14ac:dyDescent="0.25">
      <c r="A33" s="79">
        <v>40</v>
      </c>
      <c r="B33">
        <v>6</v>
      </c>
      <c r="C33">
        <v>20</v>
      </c>
      <c r="D33" t="s">
        <v>109</v>
      </c>
      <c r="E33">
        <v>14</v>
      </c>
      <c r="F33">
        <v>92</v>
      </c>
      <c r="G33" t="s">
        <v>109</v>
      </c>
      <c r="H33">
        <v>1</v>
      </c>
      <c r="I33" t="s">
        <v>2862</v>
      </c>
    </row>
    <row r="34" spans="1:9" x14ac:dyDescent="0.25">
      <c r="A34" s="79">
        <v>41</v>
      </c>
      <c r="B34">
        <v>11</v>
      </c>
      <c r="C34">
        <v>7</v>
      </c>
      <c r="D34" t="s">
        <v>2330</v>
      </c>
      <c r="E34">
        <v>9</v>
      </c>
      <c r="F34">
        <v>41</v>
      </c>
      <c r="G34" t="s">
        <v>2330</v>
      </c>
      <c r="H34">
        <v>1</v>
      </c>
      <c r="I34" t="s">
        <v>2863</v>
      </c>
    </row>
    <row r="35" spans="1:9" x14ac:dyDescent="0.25">
      <c r="A35" s="79">
        <v>42</v>
      </c>
      <c r="B35">
        <v>5</v>
      </c>
      <c r="C35">
        <v>30</v>
      </c>
      <c r="D35" t="s">
        <v>2864</v>
      </c>
      <c r="E35">
        <v>17</v>
      </c>
      <c r="F35">
        <v>104</v>
      </c>
      <c r="G35" t="s">
        <v>2865</v>
      </c>
      <c r="H35">
        <v>1</v>
      </c>
      <c r="I35" t="s">
        <v>2866</v>
      </c>
    </row>
    <row r="36" spans="1:9" x14ac:dyDescent="0.25">
      <c r="A36" s="79">
        <v>43</v>
      </c>
      <c r="B36">
        <v>5</v>
      </c>
      <c r="C36">
        <v>30</v>
      </c>
      <c r="D36" t="s">
        <v>2864</v>
      </c>
      <c r="E36">
        <v>17</v>
      </c>
      <c r="F36">
        <v>104</v>
      </c>
      <c r="G36" t="s">
        <v>2865</v>
      </c>
      <c r="H36">
        <v>1</v>
      </c>
      <c r="I36" t="s">
        <v>2867</v>
      </c>
    </row>
    <row r="37" spans="1:9" x14ac:dyDescent="0.25">
      <c r="A37" s="79">
        <v>44</v>
      </c>
      <c r="B37">
        <v>5</v>
      </c>
      <c r="C37">
        <v>30</v>
      </c>
      <c r="D37" t="s">
        <v>2864</v>
      </c>
      <c r="E37">
        <v>17</v>
      </c>
      <c r="F37">
        <v>104</v>
      </c>
      <c r="G37" t="s">
        <v>2865</v>
      </c>
      <c r="H37">
        <v>1</v>
      </c>
      <c r="I37" t="s">
        <v>2868</v>
      </c>
    </row>
    <row r="38" spans="1:9" x14ac:dyDescent="0.25">
      <c r="A38" s="79">
        <v>45</v>
      </c>
      <c r="B38">
        <v>5</v>
      </c>
      <c r="C38">
        <v>30</v>
      </c>
      <c r="D38" t="s">
        <v>2864</v>
      </c>
      <c r="E38">
        <v>17</v>
      </c>
      <c r="F38">
        <v>104</v>
      </c>
      <c r="G38" t="s">
        <v>2865</v>
      </c>
      <c r="H38">
        <v>1</v>
      </c>
      <c r="I38" t="s">
        <v>2869</v>
      </c>
    </row>
    <row r="39" spans="1:9" x14ac:dyDescent="0.25">
      <c r="A39" s="79">
        <v>46</v>
      </c>
      <c r="B39">
        <v>5</v>
      </c>
      <c r="C39">
        <v>30</v>
      </c>
      <c r="D39" t="s">
        <v>2864</v>
      </c>
      <c r="E39">
        <v>17</v>
      </c>
      <c r="F39">
        <v>104</v>
      </c>
      <c r="G39" t="s">
        <v>2865</v>
      </c>
      <c r="H39">
        <v>1</v>
      </c>
      <c r="I39" t="s">
        <v>2870</v>
      </c>
    </row>
    <row r="40" spans="1:9" x14ac:dyDescent="0.25">
      <c r="A40" s="79">
        <v>47</v>
      </c>
      <c r="B40">
        <v>9</v>
      </c>
      <c r="C40">
        <v>26</v>
      </c>
      <c r="D40" t="s">
        <v>2329</v>
      </c>
      <c r="E40">
        <v>19</v>
      </c>
      <c r="F40">
        <v>117</v>
      </c>
      <c r="G40" t="s">
        <v>2329</v>
      </c>
      <c r="H40">
        <v>1</v>
      </c>
      <c r="I40" t="s">
        <v>2871</v>
      </c>
    </row>
    <row r="41" spans="1:9" x14ac:dyDescent="0.25">
      <c r="A41" s="79">
        <v>48</v>
      </c>
      <c r="B41">
        <v>9</v>
      </c>
      <c r="C41">
        <v>26</v>
      </c>
      <c r="D41" t="s">
        <v>2329</v>
      </c>
      <c r="E41">
        <v>19</v>
      </c>
      <c r="F41">
        <v>117</v>
      </c>
      <c r="G41" t="s">
        <v>2329</v>
      </c>
      <c r="H41">
        <v>1</v>
      </c>
      <c r="I41" t="s">
        <v>2872</v>
      </c>
    </row>
    <row r="42" spans="1:9" x14ac:dyDescent="0.25">
      <c r="A42" s="79">
        <v>49</v>
      </c>
      <c r="B42">
        <v>9</v>
      </c>
      <c r="C42">
        <v>26</v>
      </c>
      <c r="D42" t="s">
        <v>2329</v>
      </c>
      <c r="E42">
        <v>19</v>
      </c>
      <c r="F42">
        <v>117</v>
      </c>
      <c r="G42" t="s">
        <v>2329</v>
      </c>
      <c r="H42">
        <v>1</v>
      </c>
      <c r="I42" t="s">
        <v>2873</v>
      </c>
    </row>
    <row r="43" spans="1:9" x14ac:dyDescent="0.25">
      <c r="A43" s="79">
        <v>50</v>
      </c>
      <c r="B43">
        <v>9</v>
      </c>
      <c r="C43">
        <v>26</v>
      </c>
      <c r="D43" t="s">
        <v>2329</v>
      </c>
      <c r="E43">
        <v>19</v>
      </c>
      <c r="F43">
        <v>117</v>
      </c>
      <c r="G43" t="s">
        <v>2329</v>
      </c>
      <c r="H43">
        <v>1</v>
      </c>
      <c r="I43" t="s">
        <v>2874</v>
      </c>
    </row>
    <row r="44" spans="1:9" x14ac:dyDescent="0.25">
      <c r="A44" s="79">
        <v>51</v>
      </c>
      <c r="B44">
        <v>9</v>
      </c>
      <c r="C44">
        <v>26</v>
      </c>
      <c r="D44" t="s">
        <v>2329</v>
      </c>
      <c r="E44">
        <v>19</v>
      </c>
      <c r="F44">
        <v>117</v>
      </c>
      <c r="G44" t="s">
        <v>2329</v>
      </c>
      <c r="H44">
        <v>1</v>
      </c>
      <c r="I44" t="s">
        <v>2875</v>
      </c>
    </row>
    <row r="45" spans="1:9" x14ac:dyDescent="0.25">
      <c r="A45" s="79">
        <v>52</v>
      </c>
      <c r="B45">
        <v>9</v>
      </c>
      <c r="C45">
        <v>26</v>
      </c>
      <c r="D45" t="s">
        <v>2329</v>
      </c>
      <c r="E45">
        <v>19</v>
      </c>
      <c r="F45">
        <v>117</v>
      </c>
      <c r="G45" t="s">
        <v>2329</v>
      </c>
      <c r="H45">
        <v>1</v>
      </c>
      <c r="I45" t="s">
        <v>2876</v>
      </c>
    </row>
    <row r="46" spans="1:9" x14ac:dyDescent="0.25">
      <c r="A46" s="79">
        <v>53</v>
      </c>
      <c r="B46">
        <v>9</v>
      </c>
      <c r="C46">
        <v>26</v>
      </c>
      <c r="D46" t="s">
        <v>2329</v>
      </c>
      <c r="E46">
        <v>19</v>
      </c>
      <c r="F46">
        <v>117</v>
      </c>
      <c r="G46" t="s">
        <v>2329</v>
      </c>
      <c r="H46">
        <v>1</v>
      </c>
      <c r="I46" t="s">
        <v>2877</v>
      </c>
    </row>
    <row r="47" spans="1:9" x14ac:dyDescent="0.25">
      <c r="A47" s="79">
        <v>55</v>
      </c>
      <c r="B47">
        <v>3</v>
      </c>
      <c r="C47">
        <v>10</v>
      </c>
      <c r="D47" t="s">
        <v>2325</v>
      </c>
      <c r="E47">
        <v>5</v>
      </c>
      <c r="F47">
        <v>20</v>
      </c>
      <c r="G47" t="s">
        <v>2325</v>
      </c>
      <c r="H47">
        <v>1</v>
      </c>
      <c r="I47" t="s">
        <v>2878</v>
      </c>
    </row>
    <row r="48" spans="1:9" x14ac:dyDescent="0.25">
      <c r="A48" s="79">
        <v>57</v>
      </c>
      <c r="B48">
        <v>5</v>
      </c>
      <c r="C48">
        <v>30</v>
      </c>
      <c r="D48" t="s">
        <v>2864</v>
      </c>
      <c r="E48">
        <v>17</v>
      </c>
      <c r="F48">
        <v>104</v>
      </c>
      <c r="G48" t="s">
        <v>2865</v>
      </c>
      <c r="H48">
        <v>1</v>
      </c>
      <c r="I48" t="s">
        <v>2879</v>
      </c>
    </row>
    <row r="49" spans="1:9" x14ac:dyDescent="0.25">
      <c r="A49" s="79">
        <v>58</v>
      </c>
      <c r="B49">
        <v>5</v>
      </c>
      <c r="C49">
        <v>30</v>
      </c>
      <c r="D49" t="s">
        <v>2864</v>
      </c>
      <c r="E49">
        <v>17</v>
      </c>
      <c r="F49">
        <v>104</v>
      </c>
      <c r="G49" t="s">
        <v>2865</v>
      </c>
      <c r="H49">
        <v>1</v>
      </c>
      <c r="I49" t="s">
        <v>2880</v>
      </c>
    </row>
    <row r="50" spans="1:9" x14ac:dyDescent="0.25">
      <c r="A50" s="79">
        <v>59</v>
      </c>
      <c r="B50">
        <v>5</v>
      </c>
      <c r="C50">
        <v>30</v>
      </c>
      <c r="D50" t="s">
        <v>2864</v>
      </c>
      <c r="E50">
        <v>17</v>
      </c>
      <c r="F50">
        <v>104</v>
      </c>
      <c r="G50" t="s">
        <v>2865</v>
      </c>
      <c r="H50">
        <v>1</v>
      </c>
      <c r="I50" t="s">
        <v>2881</v>
      </c>
    </row>
    <row r="51" spans="1:9" x14ac:dyDescent="0.25">
      <c r="A51" s="79">
        <v>60</v>
      </c>
      <c r="B51">
        <v>5</v>
      </c>
      <c r="C51">
        <v>30</v>
      </c>
      <c r="D51" t="s">
        <v>2864</v>
      </c>
      <c r="E51">
        <v>17</v>
      </c>
      <c r="F51">
        <v>104</v>
      </c>
      <c r="G51" t="s">
        <v>2865</v>
      </c>
      <c r="H51">
        <v>1</v>
      </c>
      <c r="I51" t="s">
        <v>2882</v>
      </c>
    </row>
    <row r="52" spans="1:9" x14ac:dyDescent="0.25">
      <c r="A52" s="79">
        <v>61</v>
      </c>
      <c r="B52">
        <v>5</v>
      </c>
      <c r="C52">
        <v>30</v>
      </c>
      <c r="D52" t="s">
        <v>2864</v>
      </c>
      <c r="E52">
        <v>17</v>
      </c>
      <c r="F52">
        <v>104</v>
      </c>
      <c r="G52" t="s">
        <v>2865</v>
      </c>
      <c r="H52">
        <v>1</v>
      </c>
      <c r="I52" t="s">
        <v>2883</v>
      </c>
    </row>
    <row r="53" spans="1:9" x14ac:dyDescent="0.25">
      <c r="A53" s="79">
        <v>62</v>
      </c>
      <c r="B53">
        <v>2</v>
      </c>
      <c r="C53">
        <v>1</v>
      </c>
      <c r="D53" t="s">
        <v>103</v>
      </c>
      <c r="E53">
        <v>2</v>
      </c>
      <c r="F53">
        <v>3</v>
      </c>
      <c r="G53" t="s">
        <v>103</v>
      </c>
      <c r="H53">
        <v>1</v>
      </c>
      <c r="I53" t="s">
        <v>2884</v>
      </c>
    </row>
    <row r="54" spans="1:9" x14ac:dyDescent="0.25">
      <c r="A54" s="79">
        <v>63</v>
      </c>
      <c r="B54">
        <v>6</v>
      </c>
      <c r="C54">
        <v>20</v>
      </c>
      <c r="D54" t="s">
        <v>109</v>
      </c>
      <c r="E54">
        <v>14</v>
      </c>
      <c r="F54">
        <v>92</v>
      </c>
      <c r="G54" t="s">
        <v>109</v>
      </c>
      <c r="H54">
        <v>1</v>
      </c>
      <c r="I54" t="s">
        <v>2885</v>
      </c>
    </row>
    <row r="55" spans="1:9" x14ac:dyDescent="0.25">
      <c r="A55" s="79">
        <v>64</v>
      </c>
      <c r="B55">
        <v>2</v>
      </c>
      <c r="C55">
        <v>1</v>
      </c>
      <c r="D55" t="s">
        <v>103</v>
      </c>
      <c r="E55">
        <v>2</v>
      </c>
      <c r="F55">
        <v>3</v>
      </c>
      <c r="G55" t="s">
        <v>103</v>
      </c>
      <c r="H55">
        <v>1</v>
      </c>
      <c r="I55" t="s">
        <v>2886</v>
      </c>
    </row>
    <row r="56" spans="1:9" x14ac:dyDescent="0.25">
      <c r="A56" s="79">
        <v>65</v>
      </c>
      <c r="B56">
        <v>11</v>
      </c>
      <c r="C56">
        <v>7</v>
      </c>
      <c r="D56" t="s">
        <v>2330</v>
      </c>
      <c r="E56">
        <v>9</v>
      </c>
      <c r="F56">
        <v>41</v>
      </c>
      <c r="G56" t="s">
        <v>2330</v>
      </c>
      <c r="H56">
        <v>1</v>
      </c>
      <c r="I56" t="s">
        <v>2887</v>
      </c>
    </row>
    <row r="57" spans="1:9" x14ac:dyDescent="0.25">
      <c r="A57" s="79">
        <v>66</v>
      </c>
      <c r="B57">
        <v>11</v>
      </c>
      <c r="C57">
        <v>7</v>
      </c>
      <c r="D57" t="s">
        <v>2330</v>
      </c>
      <c r="E57">
        <v>9</v>
      </c>
      <c r="F57">
        <v>41</v>
      </c>
      <c r="G57" t="s">
        <v>2330</v>
      </c>
      <c r="H57">
        <v>1</v>
      </c>
      <c r="I57" t="s">
        <v>2888</v>
      </c>
    </row>
    <row r="58" spans="1:9" x14ac:dyDescent="0.25">
      <c r="A58" s="79">
        <v>67</v>
      </c>
      <c r="B58">
        <v>11</v>
      </c>
      <c r="C58">
        <v>7</v>
      </c>
      <c r="D58" t="s">
        <v>2330</v>
      </c>
      <c r="E58">
        <v>9</v>
      </c>
      <c r="F58">
        <v>41</v>
      </c>
      <c r="G58" t="s">
        <v>2330</v>
      </c>
      <c r="H58">
        <v>1</v>
      </c>
      <c r="I58" t="s">
        <v>2889</v>
      </c>
    </row>
    <row r="59" spans="1:9" x14ac:dyDescent="0.25">
      <c r="A59" s="79">
        <v>68</v>
      </c>
      <c r="B59">
        <v>11</v>
      </c>
      <c r="C59">
        <v>7</v>
      </c>
      <c r="D59" t="s">
        <v>2330</v>
      </c>
      <c r="E59">
        <v>9</v>
      </c>
      <c r="F59">
        <v>41</v>
      </c>
      <c r="G59" t="s">
        <v>2330</v>
      </c>
      <c r="H59">
        <v>1</v>
      </c>
      <c r="I59" t="s">
        <v>2890</v>
      </c>
    </row>
    <row r="60" spans="1:9" x14ac:dyDescent="0.25">
      <c r="A60" s="79">
        <v>69</v>
      </c>
      <c r="B60">
        <v>11</v>
      </c>
      <c r="C60">
        <v>7</v>
      </c>
      <c r="D60" t="s">
        <v>2330</v>
      </c>
      <c r="E60">
        <v>9</v>
      </c>
      <c r="F60">
        <v>41</v>
      </c>
      <c r="G60" t="s">
        <v>2330</v>
      </c>
      <c r="H60">
        <v>1</v>
      </c>
      <c r="I60" t="s">
        <v>2891</v>
      </c>
    </row>
    <row r="61" spans="1:9" x14ac:dyDescent="0.25">
      <c r="A61" s="79">
        <v>71</v>
      </c>
      <c r="B61">
        <v>11</v>
      </c>
      <c r="C61">
        <v>7</v>
      </c>
      <c r="D61" t="s">
        <v>2330</v>
      </c>
      <c r="E61">
        <v>9</v>
      </c>
      <c r="F61">
        <v>41</v>
      </c>
      <c r="G61" t="s">
        <v>2330</v>
      </c>
      <c r="H61">
        <v>1</v>
      </c>
      <c r="I61" t="s">
        <v>2892</v>
      </c>
    </row>
    <row r="62" spans="1:9" x14ac:dyDescent="0.25">
      <c r="A62" s="79">
        <v>72</v>
      </c>
      <c r="B62">
        <v>11</v>
      </c>
      <c r="C62">
        <v>7</v>
      </c>
      <c r="D62" t="s">
        <v>2330</v>
      </c>
      <c r="E62">
        <v>9</v>
      </c>
      <c r="F62">
        <v>41</v>
      </c>
      <c r="G62" t="s">
        <v>2330</v>
      </c>
      <c r="H62">
        <v>1</v>
      </c>
      <c r="I62" t="s">
        <v>2893</v>
      </c>
    </row>
    <row r="63" spans="1:9" x14ac:dyDescent="0.25">
      <c r="A63" s="79">
        <v>73</v>
      </c>
      <c r="B63">
        <v>11</v>
      </c>
      <c r="C63">
        <v>7</v>
      </c>
      <c r="D63" t="s">
        <v>2330</v>
      </c>
      <c r="E63">
        <v>9</v>
      </c>
      <c r="F63">
        <v>41</v>
      </c>
      <c r="G63" t="s">
        <v>2330</v>
      </c>
      <c r="H63">
        <v>1</v>
      </c>
      <c r="I63" t="s">
        <v>2894</v>
      </c>
    </row>
    <row r="64" spans="1:9" x14ac:dyDescent="0.25">
      <c r="A64" s="79">
        <v>74</v>
      </c>
      <c r="B64">
        <v>11</v>
      </c>
      <c r="C64">
        <v>7</v>
      </c>
      <c r="D64" t="s">
        <v>2330</v>
      </c>
      <c r="E64">
        <v>9</v>
      </c>
      <c r="F64">
        <v>41</v>
      </c>
      <c r="G64" t="s">
        <v>2330</v>
      </c>
      <c r="H64">
        <v>1</v>
      </c>
      <c r="I64" t="s">
        <v>2895</v>
      </c>
    </row>
    <row r="65" spans="1:9" x14ac:dyDescent="0.25">
      <c r="A65" s="79">
        <v>75</v>
      </c>
      <c r="B65">
        <v>11</v>
      </c>
      <c r="C65">
        <v>7</v>
      </c>
      <c r="D65" t="s">
        <v>2330</v>
      </c>
      <c r="E65">
        <v>9</v>
      </c>
      <c r="F65">
        <v>41</v>
      </c>
      <c r="G65" t="s">
        <v>2330</v>
      </c>
      <c r="H65">
        <v>1</v>
      </c>
      <c r="I65" t="s">
        <v>2896</v>
      </c>
    </row>
    <row r="66" spans="1:9" x14ac:dyDescent="0.25">
      <c r="A66" s="79">
        <v>76</v>
      </c>
      <c r="B66">
        <v>11</v>
      </c>
      <c r="C66">
        <v>7</v>
      </c>
      <c r="D66" t="s">
        <v>2330</v>
      </c>
      <c r="E66">
        <v>9</v>
      </c>
      <c r="F66">
        <v>41</v>
      </c>
      <c r="G66" t="s">
        <v>2330</v>
      </c>
      <c r="H66">
        <v>1</v>
      </c>
      <c r="I66" t="s">
        <v>2897</v>
      </c>
    </row>
    <row r="67" spans="1:9" x14ac:dyDescent="0.25">
      <c r="A67" s="79">
        <v>77</v>
      </c>
      <c r="B67">
        <v>11</v>
      </c>
      <c r="C67">
        <v>7</v>
      </c>
      <c r="D67" t="s">
        <v>2330</v>
      </c>
      <c r="E67">
        <v>9</v>
      </c>
      <c r="F67">
        <v>41</v>
      </c>
      <c r="G67" t="s">
        <v>2330</v>
      </c>
      <c r="H67">
        <v>1</v>
      </c>
      <c r="I67" t="s">
        <v>2898</v>
      </c>
    </row>
    <row r="68" spans="1:9" x14ac:dyDescent="0.25">
      <c r="A68" s="79">
        <v>78</v>
      </c>
      <c r="B68">
        <v>9</v>
      </c>
      <c r="C68">
        <v>26</v>
      </c>
      <c r="D68" t="s">
        <v>2329</v>
      </c>
      <c r="E68">
        <v>19</v>
      </c>
      <c r="F68">
        <v>117</v>
      </c>
      <c r="G68" t="s">
        <v>2329</v>
      </c>
      <c r="H68">
        <v>1</v>
      </c>
      <c r="I68" t="s">
        <v>2899</v>
      </c>
    </row>
    <row r="69" spans="1:9" x14ac:dyDescent="0.25">
      <c r="A69" s="79">
        <v>79</v>
      </c>
      <c r="B69">
        <v>10</v>
      </c>
      <c r="C69">
        <v>13</v>
      </c>
      <c r="D69" t="s">
        <v>107</v>
      </c>
      <c r="E69">
        <v>10</v>
      </c>
      <c r="F69">
        <v>57</v>
      </c>
      <c r="G69" t="s">
        <v>107</v>
      </c>
      <c r="H69">
        <v>1</v>
      </c>
      <c r="I69" t="s">
        <v>2900</v>
      </c>
    </row>
    <row r="70" spans="1:9" x14ac:dyDescent="0.25">
      <c r="A70" s="79">
        <v>80</v>
      </c>
      <c r="B70">
        <v>10</v>
      </c>
      <c r="C70">
        <v>13</v>
      </c>
      <c r="D70" t="s">
        <v>107</v>
      </c>
      <c r="E70">
        <v>10</v>
      </c>
      <c r="F70">
        <v>57</v>
      </c>
      <c r="G70" t="s">
        <v>107</v>
      </c>
      <c r="H70">
        <v>1</v>
      </c>
      <c r="I70" t="s">
        <v>2901</v>
      </c>
    </row>
    <row r="71" spans="1:9" x14ac:dyDescent="0.25">
      <c r="A71" s="79">
        <v>81</v>
      </c>
      <c r="B71">
        <v>10</v>
      </c>
      <c r="C71">
        <v>13</v>
      </c>
      <c r="D71" t="s">
        <v>107</v>
      </c>
      <c r="E71">
        <v>10</v>
      </c>
      <c r="F71">
        <v>57</v>
      </c>
      <c r="G71" t="s">
        <v>107</v>
      </c>
      <c r="H71">
        <v>1</v>
      </c>
      <c r="I71" t="s">
        <v>2902</v>
      </c>
    </row>
    <row r="72" spans="1:9" x14ac:dyDescent="0.25">
      <c r="A72" s="79">
        <v>82</v>
      </c>
      <c r="B72">
        <v>3</v>
      </c>
      <c r="C72">
        <v>10</v>
      </c>
      <c r="D72" t="s">
        <v>2325</v>
      </c>
      <c r="E72">
        <v>5</v>
      </c>
      <c r="F72">
        <v>20</v>
      </c>
      <c r="G72" t="s">
        <v>2325</v>
      </c>
      <c r="H72">
        <v>1</v>
      </c>
      <c r="I72" t="s">
        <v>2903</v>
      </c>
    </row>
    <row r="73" spans="1:9" x14ac:dyDescent="0.25">
      <c r="A73" s="79">
        <v>83</v>
      </c>
      <c r="B73">
        <v>3</v>
      </c>
      <c r="C73">
        <v>10</v>
      </c>
      <c r="D73" t="s">
        <v>2325</v>
      </c>
      <c r="E73">
        <v>5</v>
      </c>
      <c r="F73">
        <v>20</v>
      </c>
      <c r="G73" t="s">
        <v>2325</v>
      </c>
      <c r="H73">
        <v>1</v>
      </c>
      <c r="I73" t="s">
        <v>2904</v>
      </c>
    </row>
    <row r="74" spans="1:9" x14ac:dyDescent="0.25">
      <c r="A74" s="79">
        <v>84</v>
      </c>
      <c r="B74">
        <v>3</v>
      </c>
      <c r="C74">
        <v>10</v>
      </c>
      <c r="D74" t="s">
        <v>2325</v>
      </c>
      <c r="E74">
        <v>5</v>
      </c>
      <c r="F74">
        <v>20</v>
      </c>
      <c r="G74" t="s">
        <v>2325</v>
      </c>
      <c r="H74">
        <v>1</v>
      </c>
      <c r="I74" t="s">
        <v>2905</v>
      </c>
    </row>
    <row r="75" spans="1:9" x14ac:dyDescent="0.25">
      <c r="A75" s="79">
        <v>85</v>
      </c>
      <c r="B75">
        <v>9</v>
      </c>
      <c r="C75">
        <v>26</v>
      </c>
      <c r="D75" t="s">
        <v>2329</v>
      </c>
      <c r="E75">
        <v>19</v>
      </c>
      <c r="F75">
        <v>117</v>
      </c>
      <c r="G75" t="s">
        <v>2329</v>
      </c>
      <c r="H75">
        <v>1</v>
      </c>
      <c r="I75" t="s">
        <v>2906</v>
      </c>
    </row>
    <row r="76" spans="1:9" x14ac:dyDescent="0.25">
      <c r="A76" s="79">
        <v>86</v>
      </c>
      <c r="B76">
        <v>3</v>
      </c>
      <c r="C76">
        <v>10</v>
      </c>
      <c r="D76" t="s">
        <v>2325</v>
      </c>
      <c r="E76">
        <v>5</v>
      </c>
      <c r="F76">
        <v>20</v>
      </c>
      <c r="G76" t="s">
        <v>2325</v>
      </c>
      <c r="H76">
        <v>1</v>
      </c>
      <c r="I76" t="s">
        <v>2907</v>
      </c>
    </row>
    <row r="77" spans="1:9" x14ac:dyDescent="0.25">
      <c r="A77" s="79">
        <v>98</v>
      </c>
      <c r="B77">
        <v>11</v>
      </c>
      <c r="C77">
        <v>7</v>
      </c>
      <c r="D77" t="s">
        <v>2330</v>
      </c>
      <c r="E77">
        <v>9</v>
      </c>
      <c r="F77">
        <v>41</v>
      </c>
      <c r="G77" t="s">
        <v>2330</v>
      </c>
      <c r="H77">
        <v>6</v>
      </c>
      <c r="I77" t="s">
        <v>2908</v>
      </c>
    </row>
    <row r="78" spans="1:9" x14ac:dyDescent="0.25">
      <c r="A78" s="79">
        <v>99</v>
      </c>
      <c r="B78">
        <v>8</v>
      </c>
      <c r="C78">
        <v>22</v>
      </c>
      <c r="D78" t="s">
        <v>108</v>
      </c>
      <c r="E78">
        <v>11</v>
      </c>
      <c r="F78">
        <v>58</v>
      </c>
      <c r="G78" t="s">
        <v>108</v>
      </c>
      <c r="H78">
        <v>1</v>
      </c>
      <c r="I78" t="s">
        <v>2909</v>
      </c>
    </row>
    <row r="79" spans="1:9" x14ac:dyDescent="0.25">
      <c r="A79" s="79">
        <v>100</v>
      </c>
      <c r="B79">
        <v>8</v>
      </c>
      <c r="C79">
        <v>22</v>
      </c>
      <c r="D79" t="s">
        <v>108</v>
      </c>
      <c r="E79">
        <v>11</v>
      </c>
      <c r="F79">
        <v>58</v>
      </c>
      <c r="G79" t="s">
        <v>108</v>
      </c>
      <c r="H79">
        <v>1</v>
      </c>
      <c r="I79" t="s">
        <v>2910</v>
      </c>
    </row>
    <row r="80" spans="1:9" x14ac:dyDescent="0.25">
      <c r="A80" s="79">
        <v>101</v>
      </c>
      <c r="B80">
        <v>8</v>
      </c>
      <c r="C80">
        <v>22</v>
      </c>
      <c r="D80" t="s">
        <v>108</v>
      </c>
      <c r="E80">
        <v>11</v>
      </c>
      <c r="F80">
        <v>58</v>
      </c>
      <c r="G80" t="s">
        <v>108</v>
      </c>
      <c r="H80">
        <v>1</v>
      </c>
      <c r="I80" t="s">
        <v>2911</v>
      </c>
    </row>
    <row r="81" spans="1:9" x14ac:dyDescent="0.25">
      <c r="A81" s="79">
        <v>102</v>
      </c>
      <c r="B81">
        <v>8</v>
      </c>
      <c r="C81">
        <v>22</v>
      </c>
      <c r="D81" t="s">
        <v>108</v>
      </c>
      <c r="E81">
        <v>11</v>
      </c>
      <c r="F81">
        <v>58</v>
      </c>
      <c r="G81" t="s">
        <v>108</v>
      </c>
      <c r="H81">
        <v>1</v>
      </c>
      <c r="I81" t="s">
        <v>2912</v>
      </c>
    </row>
    <row r="82" spans="1:9" x14ac:dyDescent="0.25">
      <c r="A82" s="79">
        <v>103</v>
      </c>
      <c r="B82">
        <v>8</v>
      </c>
      <c r="C82">
        <v>22</v>
      </c>
      <c r="D82" t="s">
        <v>108</v>
      </c>
      <c r="E82">
        <v>11</v>
      </c>
      <c r="F82">
        <v>58</v>
      </c>
      <c r="G82" t="s">
        <v>108</v>
      </c>
      <c r="H82">
        <v>1</v>
      </c>
      <c r="I82" t="s">
        <v>2913</v>
      </c>
    </row>
    <row r="83" spans="1:9" x14ac:dyDescent="0.25">
      <c r="A83" s="79">
        <v>104</v>
      </c>
      <c r="B83">
        <v>8</v>
      </c>
      <c r="C83">
        <v>22</v>
      </c>
      <c r="D83" t="s">
        <v>108</v>
      </c>
      <c r="E83">
        <v>11</v>
      </c>
      <c r="F83">
        <v>58</v>
      </c>
      <c r="G83" t="s">
        <v>108</v>
      </c>
      <c r="H83">
        <v>1</v>
      </c>
      <c r="I83" t="s">
        <v>2914</v>
      </c>
    </row>
    <row r="84" spans="1:9" x14ac:dyDescent="0.25">
      <c r="A84" s="79">
        <v>105</v>
      </c>
      <c r="B84">
        <v>8</v>
      </c>
      <c r="C84">
        <v>22</v>
      </c>
      <c r="D84" t="s">
        <v>108</v>
      </c>
      <c r="E84">
        <v>11</v>
      </c>
      <c r="F84">
        <v>58</v>
      </c>
      <c r="G84" t="s">
        <v>108</v>
      </c>
      <c r="H84">
        <v>1</v>
      </c>
      <c r="I84" t="s">
        <v>2915</v>
      </c>
    </row>
    <row r="85" spans="1:9" x14ac:dyDescent="0.25">
      <c r="A85" s="79">
        <v>106</v>
      </c>
      <c r="B85">
        <v>8</v>
      </c>
      <c r="C85">
        <v>22</v>
      </c>
      <c r="D85" t="s">
        <v>108</v>
      </c>
      <c r="E85">
        <v>11</v>
      </c>
      <c r="F85">
        <v>58</v>
      </c>
      <c r="G85" t="s">
        <v>108</v>
      </c>
      <c r="H85">
        <v>1</v>
      </c>
      <c r="I85" t="s">
        <v>2916</v>
      </c>
    </row>
    <row r="86" spans="1:9" x14ac:dyDescent="0.25">
      <c r="A86" s="79">
        <v>107</v>
      </c>
      <c r="B86">
        <v>8</v>
      </c>
      <c r="C86">
        <v>22</v>
      </c>
      <c r="D86" t="s">
        <v>108</v>
      </c>
      <c r="E86">
        <v>11</v>
      </c>
      <c r="F86">
        <v>58</v>
      </c>
      <c r="G86" t="s">
        <v>108</v>
      </c>
      <c r="H86">
        <v>1</v>
      </c>
      <c r="I86" t="s">
        <v>2917</v>
      </c>
    </row>
    <row r="87" spans="1:9" x14ac:dyDescent="0.25">
      <c r="A87" s="79">
        <v>108</v>
      </c>
      <c r="B87">
        <v>11</v>
      </c>
      <c r="C87">
        <v>7</v>
      </c>
      <c r="D87" t="s">
        <v>2330</v>
      </c>
      <c r="E87">
        <v>9</v>
      </c>
      <c r="F87">
        <v>41</v>
      </c>
      <c r="G87" t="s">
        <v>2330</v>
      </c>
      <c r="H87">
        <v>1</v>
      </c>
      <c r="I87" t="s">
        <v>2918</v>
      </c>
    </row>
    <row r="88" spans="1:9" x14ac:dyDescent="0.25">
      <c r="A88" s="79">
        <v>109</v>
      </c>
      <c r="B88">
        <v>12</v>
      </c>
      <c r="C88">
        <v>125</v>
      </c>
      <c r="D88" t="s">
        <v>2328</v>
      </c>
      <c r="E88">
        <v>16</v>
      </c>
      <c r="F88">
        <v>103</v>
      </c>
      <c r="G88" t="s">
        <v>2328</v>
      </c>
      <c r="H88">
        <v>1</v>
      </c>
      <c r="I88" t="s">
        <v>2919</v>
      </c>
    </row>
    <row r="89" spans="1:9" x14ac:dyDescent="0.25">
      <c r="A89" s="79">
        <v>110</v>
      </c>
      <c r="B89">
        <v>12</v>
      </c>
      <c r="C89">
        <v>125</v>
      </c>
      <c r="D89" t="s">
        <v>2328</v>
      </c>
      <c r="E89">
        <v>16</v>
      </c>
      <c r="F89">
        <v>103</v>
      </c>
      <c r="G89" t="s">
        <v>2328</v>
      </c>
      <c r="H89">
        <v>1</v>
      </c>
      <c r="I89" t="s">
        <v>2920</v>
      </c>
    </row>
    <row r="90" spans="1:9" x14ac:dyDescent="0.25">
      <c r="A90" s="79">
        <v>111</v>
      </c>
      <c r="B90">
        <v>12</v>
      </c>
      <c r="C90">
        <v>125</v>
      </c>
      <c r="D90" t="s">
        <v>2328</v>
      </c>
      <c r="E90">
        <v>16</v>
      </c>
      <c r="F90">
        <v>103</v>
      </c>
      <c r="G90" t="s">
        <v>2328</v>
      </c>
      <c r="H90">
        <v>1</v>
      </c>
      <c r="I90" t="s">
        <v>2921</v>
      </c>
    </row>
    <row r="91" spans="1:9" x14ac:dyDescent="0.25">
      <c r="A91" s="79">
        <v>112</v>
      </c>
      <c r="B91">
        <v>12</v>
      </c>
      <c r="C91">
        <v>125</v>
      </c>
      <c r="D91" t="s">
        <v>2328</v>
      </c>
      <c r="E91">
        <v>16</v>
      </c>
      <c r="F91">
        <v>103</v>
      </c>
      <c r="G91" t="s">
        <v>2328</v>
      </c>
      <c r="H91">
        <v>1</v>
      </c>
      <c r="I91" t="s">
        <v>2922</v>
      </c>
    </row>
    <row r="92" spans="1:9" x14ac:dyDescent="0.25">
      <c r="A92" s="79">
        <v>113</v>
      </c>
      <c r="B92">
        <v>12</v>
      </c>
      <c r="C92">
        <v>125</v>
      </c>
      <c r="D92" t="s">
        <v>2328</v>
      </c>
      <c r="E92">
        <v>16</v>
      </c>
      <c r="F92">
        <v>103</v>
      </c>
      <c r="G92" t="s">
        <v>2328</v>
      </c>
      <c r="H92">
        <v>1</v>
      </c>
      <c r="I92" t="s">
        <v>2923</v>
      </c>
    </row>
    <row r="93" spans="1:9" x14ac:dyDescent="0.25">
      <c r="A93" s="79">
        <v>114</v>
      </c>
      <c r="B93">
        <v>12</v>
      </c>
      <c r="C93">
        <v>125</v>
      </c>
      <c r="D93" t="s">
        <v>2328</v>
      </c>
      <c r="E93">
        <v>16</v>
      </c>
      <c r="F93">
        <v>103</v>
      </c>
      <c r="G93" t="s">
        <v>2328</v>
      </c>
      <c r="H93">
        <v>1</v>
      </c>
      <c r="I93" t="s">
        <v>2924</v>
      </c>
    </row>
    <row r="94" spans="1:9" x14ac:dyDescent="0.25">
      <c r="A94" s="79">
        <v>115</v>
      </c>
      <c r="B94">
        <v>12</v>
      </c>
      <c r="C94">
        <v>125</v>
      </c>
      <c r="D94" t="s">
        <v>2328</v>
      </c>
      <c r="E94">
        <v>16</v>
      </c>
      <c r="F94">
        <v>103</v>
      </c>
      <c r="G94" t="s">
        <v>2328</v>
      </c>
      <c r="H94">
        <v>1</v>
      </c>
      <c r="I94" t="s">
        <v>2925</v>
      </c>
    </row>
    <row r="95" spans="1:9" x14ac:dyDescent="0.25">
      <c r="A95" s="79">
        <v>116</v>
      </c>
      <c r="B95">
        <v>12</v>
      </c>
      <c r="C95">
        <v>125</v>
      </c>
      <c r="D95" t="s">
        <v>2328</v>
      </c>
      <c r="E95">
        <v>16</v>
      </c>
      <c r="F95">
        <v>103</v>
      </c>
      <c r="G95" t="s">
        <v>2328</v>
      </c>
      <c r="H95">
        <v>1</v>
      </c>
      <c r="I95" t="s">
        <v>2926</v>
      </c>
    </row>
    <row r="96" spans="1:9" x14ac:dyDescent="0.25">
      <c r="A96" s="79">
        <v>117</v>
      </c>
      <c r="B96">
        <v>12</v>
      </c>
      <c r="C96">
        <v>125</v>
      </c>
      <c r="D96" t="s">
        <v>2328</v>
      </c>
      <c r="E96">
        <v>16</v>
      </c>
      <c r="F96">
        <v>103</v>
      </c>
      <c r="G96" t="s">
        <v>2328</v>
      </c>
      <c r="H96">
        <v>1</v>
      </c>
      <c r="I96" t="s">
        <v>2927</v>
      </c>
    </row>
    <row r="97" spans="1:9" x14ac:dyDescent="0.25">
      <c r="A97" s="79">
        <v>118</v>
      </c>
      <c r="B97">
        <v>12</v>
      </c>
      <c r="C97">
        <v>125</v>
      </c>
      <c r="D97" t="s">
        <v>2328</v>
      </c>
      <c r="E97">
        <v>16</v>
      </c>
      <c r="F97">
        <v>103</v>
      </c>
      <c r="G97" t="s">
        <v>2328</v>
      </c>
      <c r="H97">
        <v>1</v>
      </c>
      <c r="I97" t="s">
        <v>2928</v>
      </c>
    </row>
    <row r="98" spans="1:9" x14ac:dyDescent="0.25">
      <c r="A98" s="79">
        <v>119</v>
      </c>
      <c r="B98">
        <v>12</v>
      </c>
      <c r="C98">
        <v>125</v>
      </c>
      <c r="D98" t="s">
        <v>2328</v>
      </c>
      <c r="E98">
        <v>16</v>
      </c>
      <c r="F98">
        <v>103</v>
      </c>
      <c r="G98" t="s">
        <v>2328</v>
      </c>
      <c r="H98">
        <v>1</v>
      </c>
      <c r="I98" t="s">
        <v>2929</v>
      </c>
    </row>
    <row r="99" spans="1:9" x14ac:dyDescent="0.25">
      <c r="A99" s="79">
        <v>120</v>
      </c>
      <c r="B99">
        <v>12</v>
      </c>
      <c r="C99">
        <v>125</v>
      </c>
      <c r="D99" t="s">
        <v>2328</v>
      </c>
      <c r="E99">
        <v>16</v>
      </c>
      <c r="F99">
        <v>103</v>
      </c>
      <c r="G99" t="s">
        <v>2328</v>
      </c>
      <c r="H99">
        <v>1</v>
      </c>
      <c r="I99" t="s">
        <v>2930</v>
      </c>
    </row>
    <row r="100" spans="1:9" x14ac:dyDescent="0.25">
      <c r="A100" s="79">
        <v>121</v>
      </c>
      <c r="B100">
        <v>15</v>
      </c>
      <c r="C100">
        <v>143</v>
      </c>
      <c r="D100" t="s">
        <v>264</v>
      </c>
      <c r="E100">
        <v>178</v>
      </c>
      <c r="F100">
        <v>381</v>
      </c>
      <c r="G100" t="s">
        <v>264</v>
      </c>
      <c r="H100">
        <v>1</v>
      </c>
      <c r="I100" t="s">
        <v>2931</v>
      </c>
    </row>
    <row r="101" spans="1:9" x14ac:dyDescent="0.25">
      <c r="A101" s="79">
        <v>122</v>
      </c>
      <c r="B101">
        <v>15</v>
      </c>
      <c r="C101">
        <v>143</v>
      </c>
      <c r="D101" t="s">
        <v>264</v>
      </c>
      <c r="E101">
        <v>178</v>
      </c>
      <c r="F101">
        <v>381</v>
      </c>
      <c r="G101" t="s">
        <v>264</v>
      </c>
      <c r="H101">
        <v>1</v>
      </c>
      <c r="I101" t="s">
        <v>2932</v>
      </c>
    </row>
    <row r="102" spans="1:9" x14ac:dyDescent="0.25">
      <c r="A102" s="79">
        <v>123</v>
      </c>
      <c r="B102">
        <v>15</v>
      </c>
      <c r="C102">
        <v>143</v>
      </c>
      <c r="D102" t="s">
        <v>264</v>
      </c>
      <c r="E102">
        <v>178</v>
      </c>
      <c r="F102">
        <v>381</v>
      </c>
      <c r="G102" t="s">
        <v>264</v>
      </c>
      <c r="H102">
        <v>1</v>
      </c>
      <c r="I102" t="s">
        <v>2933</v>
      </c>
    </row>
    <row r="103" spans="1:9" x14ac:dyDescent="0.25">
      <c r="A103" s="79">
        <v>124</v>
      </c>
      <c r="B103">
        <v>15</v>
      </c>
      <c r="C103">
        <v>143</v>
      </c>
      <c r="D103" t="s">
        <v>264</v>
      </c>
      <c r="E103">
        <v>178</v>
      </c>
      <c r="F103">
        <v>381</v>
      </c>
      <c r="G103" t="s">
        <v>264</v>
      </c>
      <c r="H103">
        <v>1</v>
      </c>
      <c r="I103" t="s">
        <v>2934</v>
      </c>
    </row>
    <row r="104" spans="1:9" x14ac:dyDescent="0.25">
      <c r="A104" s="79">
        <v>125</v>
      </c>
      <c r="B104">
        <v>18</v>
      </c>
      <c r="C104">
        <v>75</v>
      </c>
      <c r="D104" t="s">
        <v>198</v>
      </c>
      <c r="E104">
        <v>110</v>
      </c>
      <c r="F104">
        <v>281</v>
      </c>
      <c r="G104" t="s">
        <v>198</v>
      </c>
      <c r="H104">
        <v>1</v>
      </c>
      <c r="I104" t="s">
        <v>2935</v>
      </c>
    </row>
    <row r="105" spans="1:9" x14ac:dyDescent="0.25">
      <c r="A105" s="79">
        <v>126</v>
      </c>
      <c r="B105">
        <v>18</v>
      </c>
      <c r="C105">
        <v>75</v>
      </c>
      <c r="D105" t="s">
        <v>198</v>
      </c>
      <c r="E105">
        <v>110</v>
      </c>
      <c r="F105">
        <v>281</v>
      </c>
      <c r="G105" t="s">
        <v>198</v>
      </c>
      <c r="H105">
        <v>1</v>
      </c>
      <c r="I105" t="s">
        <v>2936</v>
      </c>
    </row>
    <row r="106" spans="1:9" x14ac:dyDescent="0.25">
      <c r="A106" s="79">
        <v>127</v>
      </c>
      <c r="B106">
        <v>15</v>
      </c>
      <c r="C106">
        <v>143</v>
      </c>
      <c r="D106" t="s">
        <v>264</v>
      </c>
      <c r="E106">
        <v>178</v>
      </c>
      <c r="F106">
        <v>381</v>
      </c>
      <c r="G106" t="s">
        <v>264</v>
      </c>
      <c r="H106">
        <v>1</v>
      </c>
      <c r="I106" t="s">
        <v>2937</v>
      </c>
    </row>
    <row r="107" spans="1:9" x14ac:dyDescent="0.25">
      <c r="A107" s="79">
        <v>128</v>
      </c>
      <c r="B107">
        <v>23</v>
      </c>
      <c r="C107">
        <v>255</v>
      </c>
      <c r="D107" t="s">
        <v>2388</v>
      </c>
      <c r="E107">
        <v>154</v>
      </c>
      <c r="F107">
        <v>347</v>
      </c>
      <c r="G107" t="s">
        <v>2388</v>
      </c>
      <c r="H107">
        <v>1</v>
      </c>
      <c r="I107" t="s">
        <v>2938</v>
      </c>
    </row>
    <row r="108" spans="1:9" x14ac:dyDescent="0.25">
      <c r="A108" s="79">
        <v>129</v>
      </c>
      <c r="B108">
        <v>23</v>
      </c>
      <c r="C108">
        <v>255</v>
      </c>
      <c r="D108" t="s">
        <v>2388</v>
      </c>
      <c r="E108">
        <v>154</v>
      </c>
      <c r="F108">
        <v>347</v>
      </c>
      <c r="G108" t="s">
        <v>2388</v>
      </c>
      <c r="H108">
        <v>1</v>
      </c>
      <c r="I108" t="s">
        <v>2939</v>
      </c>
    </row>
    <row r="109" spans="1:9" x14ac:dyDescent="0.25">
      <c r="A109" s="79">
        <v>130</v>
      </c>
      <c r="B109">
        <v>23</v>
      </c>
      <c r="C109">
        <v>255</v>
      </c>
      <c r="D109" t="s">
        <v>2388</v>
      </c>
      <c r="E109">
        <v>154</v>
      </c>
      <c r="F109">
        <v>347</v>
      </c>
      <c r="G109" t="s">
        <v>2388</v>
      </c>
      <c r="H109">
        <v>1</v>
      </c>
      <c r="I109" t="s">
        <v>2940</v>
      </c>
    </row>
    <row r="110" spans="1:9" x14ac:dyDescent="0.25">
      <c r="A110" s="79">
        <v>131</v>
      </c>
      <c r="B110">
        <v>23</v>
      </c>
      <c r="C110">
        <v>255</v>
      </c>
      <c r="D110" t="s">
        <v>2388</v>
      </c>
      <c r="E110">
        <v>154</v>
      </c>
      <c r="F110">
        <v>347</v>
      </c>
      <c r="G110" t="s">
        <v>2388</v>
      </c>
      <c r="H110">
        <v>1</v>
      </c>
      <c r="I110" t="s">
        <v>2941</v>
      </c>
    </row>
    <row r="111" spans="1:9" x14ac:dyDescent="0.25">
      <c r="A111" s="79">
        <v>132</v>
      </c>
      <c r="B111">
        <v>23</v>
      </c>
      <c r="C111">
        <v>255</v>
      </c>
      <c r="D111" t="s">
        <v>2388</v>
      </c>
      <c r="E111">
        <v>154</v>
      </c>
      <c r="F111">
        <v>347</v>
      </c>
      <c r="G111" t="s">
        <v>2388</v>
      </c>
      <c r="H111">
        <v>1</v>
      </c>
      <c r="I111" t="s">
        <v>2942</v>
      </c>
    </row>
    <row r="112" spans="1:9" x14ac:dyDescent="0.25">
      <c r="A112" s="79">
        <v>133</v>
      </c>
      <c r="B112">
        <v>23</v>
      </c>
      <c r="C112">
        <v>255</v>
      </c>
      <c r="D112" t="s">
        <v>2388</v>
      </c>
      <c r="E112">
        <v>154</v>
      </c>
      <c r="F112">
        <v>347</v>
      </c>
      <c r="G112" t="s">
        <v>2388</v>
      </c>
      <c r="H112">
        <v>1</v>
      </c>
      <c r="I112" t="s">
        <v>2943</v>
      </c>
    </row>
    <row r="113" spans="1:9" x14ac:dyDescent="0.25">
      <c r="A113" s="79">
        <v>134</v>
      </c>
      <c r="B113">
        <v>23</v>
      </c>
      <c r="C113">
        <v>255</v>
      </c>
      <c r="D113" t="s">
        <v>2388</v>
      </c>
      <c r="E113">
        <v>154</v>
      </c>
      <c r="F113">
        <v>347</v>
      </c>
      <c r="G113" t="s">
        <v>2388</v>
      </c>
      <c r="H113">
        <v>1</v>
      </c>
      <c r="I113" t="s">
        <v>2944</v>
      </c>
    </row>
    <row r="114" spans="1:9" x14ac:dyDescent="0.25">
      <c r="A114" s="79">
        <v>135</v>
      </c>
      <c r="B114">
        <v>23</v>
      </c>
      <c r="C114">
        <v>255</v>
      </c>
      <c r="D114" t="s">
        <v>2388</v>
      </c>
      <c r="E114">
        <v>154</v>
      </c>
      <c r="F114">
        <v>347</v>
      </c>
      <c r="G114" t="s">
        <v>2388</v>
      </c>
      <c r="H114">
        <v>1</v>
      </c>
      <c r="I114" t="s">
        <v>2945</v>
      </c>
    </row>
    <row r="115" spans="1:9" x14ac:dyDescent="0.25">
      <c r="A115" s="79">
        <v>136</v>
      </c>
      <c r="B115">
        <v>23</v>
      </c>
      <c r="C115">
        <v>255</v>
      </c>
      <c r="D115" t="s">
        <v>2388</v>
      </c>
      <c r="E115">
        <v>154</v>
      </c>
      <c r="F115">
        <v>347</v>
      </c>
      <c r="G115" t="s">
        <v>2388</v>
      </c>
      <c r="H115">
        <v>1</v>
      </c>
      <c r="I115" t="s">
        <v>2946</v>
      </c>
    </row>
    <row r="116" spans="1:9" x14ac:dyDescent="0.25">
      <c r="A116" s="79">
        <v>137</v>
      </c>
      <c r="B116">
        <v>5</v>
      </c>
      <c r="C116">
        <v>30</v>
      </c>
      <c r="D116" t="s">
        <v>2864</v>
      </c>
      <c r="E116">
        <v>17</v>
      </c>
      <c r="F116">
        <v>104</v>
      </c>
      <c r="G116" t="s">
        <v>2865</v>
      </c>
      <c r="H116">
        <v>1</v>
      </c>
      <c r="I116" t="s">
        <v>2947</v>
      </c>
    </row>
    <row r="117" spans="1:9" x14ac:dyDescent="0.25">
      <c r="A117" s="79">
        <v>138</v>
      </c>
      <c r="B117">
        <v>19</v>
      </c>
      <c r="C117">
        <v>201</v>
      </c>
      <c r="D117" t="s">
        <v>2948</v>
      </c>
      <c r="E117">
        <v>304</v>
      </c>
      <c r="F117">
        <v>534</v>
      </c>
      <c r="G117" t="s">
        <v>2948</v>
      </c>
      <c r="H117">
        <v>1</v>
      </c>
      <c r="I117" t="s">
        <v>2949</v>
      </c>
    </row>
    <row r="118" spans="1:9" x14ac:dyDescent="0.25">
      <c r="A118" s="79">
        <v>139</v>
      </c>
      <c r="B118">
        <v>23</v>
      </c>
      <c r="C118">
        <v>255</v>
      </c>
      <c r="D118" t="s">
        <v>2388</v>
      </c>
      <c r="E118">
        <v>154</v>
      </c>
      <c r="F118">
        <v>347</v>
      </c>
      <c r="G118" t="s">
        <v>2388</v>
      </c>
      <c r="H118">
        <v>1</v>
      </c>
      <c r="I118" t="s">
        <v>2950</v>
      </c>
    </row>
    <row r="119" spans="1:9" x14ac:dyDescent="0.25">
      <c r="A119" s="79">
        <v>140</v>
      </c>
      <c r="B119">
        <v>23</v>
      </c>
      <c r="C119">
        <v>255</v>
      </c>
      <c r="D119" t="s">
        <v>2388</v>
      </c>
      <c r="E119">
        <v>154</v>
      </c>
      <c r="F119">
        <v>347</v>
      </c>
      <c r="G119" t="s">
        <v>2388</v>
      </c>
      <c r="H119">
        <v>1</v>
      </c>
      <c r="I119" t="s">
        <v>2951</v>
      </c>
    </row>
    <row r="120" spans="1:9" x14ac:dyDescent="0.25">
      <c r="A120" s="79">
        <v>141</v>
      </c>
      <c r="B120">
        <v>21</v>
      </c>
      <c r="C120">
        <v>258</v>
      </c>
      <c r="D120" t="s">
        <v>2952</v>
      </c>
      <c r="E120">
        <v>306</v>
      </c>
      <c r="F120">
        <v>537</v>
      </c>
      <c r="G120" t="s">
        <v>2952</v>
      </c>
      <c r="H120">
        <v>1</v>
      </c>
      <c r="I120" t="s">
        <v>2953</v>
      </c>
    </row>
    <row r="121" spans="1:9" x14ac:dyDescent="0.25">
      <c r="A121" s="79">
        <v>142</v>
      </c>
      <c r="B121">
        <v>21</v>
      </c>
      <c r="C121">
        <v>258</v>
      </c>
      <c r="D121" t="s">
        <v>2952</v>
      </c>
      <c r="E121">
        <v>306</v>
      </c>
      <c r="F121">
        <v>537</v>
      </c>
      <c r="G121" t="s">
        <v>2952</v>
      </c>
      <c r="H121">
        <v>1</v>
      </c>
      <c r="I121" t="s">
        <v>2954</v>
      </c>
    </row>
    <row r="122" spans="1:9" x14ac:dyDescent="0.25">
      <c r="A122" s="79">
        <v>143</v>
      </c>
      <c r="B122">
        <v>16</v>
      </c>
      <c r="C122">
        <v>300</v>
      </c>
      <c r="D122" t="s">
        <v>2310</v>
      </c>
      <c r="E122">
        <v>18</v>
      </c>
      <c r="F122">
        <v>108</v>
      </c>
      <c r="G122" t="s">
        <v>2310</v>
      </c>
      <c r="H122">
        <v>1</v>
      </c>
      <c r="I122" t="s">
        <v>2955</v>
      </c>
    </row>
    <row r="123" spans="1:9" x14ac:dyDescent="0.25">
      <c r="A123" s="79">
        <v>144</v>
      </c>
      <c r="B123">
        <v>17</v>
      </c>
      <c r="C123">
        <v>256</v>
      </c>
      <c r="D123" t="s">
        <v>2311</v>
      </c>
      <c r="E123">
        <v>179</v>
      </c>
      <c r="F123">
        <v>382</v>
      </c>
      <c r="G123" t="s">
        <v>2311</v>
      </c>
      <c r="H123">
        <v>1</v>
      </c>
      <c r="I123" t="s">
        <v>2956</v>
      </c>
    </row>
    <row r="124" spans="1:9" x14ac:dyDescent="0.25">
      <c r="A124" s="79">
        <v>145</v>
      </c>
      <c r="B124">
        <v>23</v>
      </c>
      <c r="C124">
        <v>255</v>
      </c>
      <c r="D124" t="s">
        <v>2388</v>
      </c>
      <c r="E124">
        <v>154</v>
      </c>
      <c r="F124">
        <v>347</v>
      </c>
      <c r="G124" t="s">
        <v>2388</v>
      </c>
      <c r="H124">
        <v>1</v>
      </c>
      <c r="I124" t="s">
        <v>2957</v>
      </c>
    </row>
    <row r="125" spans="1:9" x14ac:dyDescent="0.25">
      <c r="A125" s="79">
        <v>146</v>
      </c>
      <c r="B125">
        <v>23</v>
      </c>
      <c r="C125">
        <v>255</v>
      </c>
      <c r="D125" t="s">
        <v>2388</v>
      </c>
      <c r="E125">
        <v>154</v>
      </c>
      <c r="F125">
        <v>347</v>
      </c>
      <c r="G125" t="s">
        <v>2388</v>
      </c>
      <c r="H125">
        <v>1</v>
      </c>
      <c r="I125" t="s">
        <v>2958</v>
      </c>
    </row>
    <row r="126" spans="1:9" x14ac:dyDescent="0.25">
      <c r="A126" s="79">
        <v>147</v>
      </c>
      <c r="B126">
        <v>16</v>
      </c>
      <c r="C126">
        <v>300</v>
      </c>
      <c r="D126" t="s">
        <v>2310</v>
      </c>
      <c r="E126">
        <v>18</v>
      </c>
      <c r="F126">
        <v>108</v>
      </c>
      <c r="G126" t="s">
        <v>2310</v>
      </c>
      <c r="H126">
        <v>1</v>
      </c>
      <c r="I126" t="s">
        <v>2959</v>
      </c>
    </row>
    <row r="127" spans="1:9" x14ac:dyDescent="0.25">
      <c r="A127" s="79">
        <v>148</v>
      </c>
      <c r="B127">
        <v>16</v>
      </c>
      <c r="C127">
        <v>300</v>
      </c>
      <c r="D127" t="s">
        <v>2310</v>
      </c>
      <c r="E127">
        <v>18</v>
      </c>
      <c r="F127">
        <v>108</v>
      </c>
      <c r="G127" t="s">
        <v>2310</v>
      </c>
      <c r="H127">
        <v>1</v>
      </c>
      <c r="I127" t="s">
        <v>2960</v>
      </c>
    </row>
    <row r="128" spans="1:9" x14ac:dyDescent="0.25">
      <c r="A128" s="79">
        <v>149</v>
      </c>
      <c r="B128">
        <v>16</v>
      </c>
      <c r="C128">
        <v>300</v>
      </c>
      <c r="D128" t="s">
        <v>2310</v>
      </c>
      <c r="E128">
        <v>18</v>
      </c>
      <c r="F128">
        <v>108</v>
      </c>
      <c r="G128" t="s">
        <v>2310</v>
      </c>
      <c r="H128">
        <v>1</v>
      </c>
      <c r="I128" t="s">
        <v>2961</v>
      </c>
    </row>
    <row r="129" spans="1:9" x14ac:dyDescent="0.25">
      <c r="A129" s="79">
        <v>150</v>
      </c>
      <c r="B129">
        <v>16</v>
      </c>
      <c r="C129">
        <v>300</v>
      </c>
      <c r="D129" t="s">
        <v>2310</v>
      </c>
      <c r="E129">
        <v>18</v>
      </c>
      <c r="F129">
        <v>108</v>
      </c>
      <c r="G129" t="s">
        <v>2310</v>
      </c>
      <c r="H129">
        <v>1</v>
      </c>
      <c r="I129" t="s">
        <v>2962</v>
      </c>
    </row>
    <row r="130" spans="1:9" x14ac:dyDescent="0.25">
      <c r="A130" s="79">
        <v>151</v>
      </c>
      <c r="B130">
        <v>16</v>
      </c>
      <c r="C130">
        <v>300</v>
      </c>
      <c r="D130" t="s">
        <v>2310</v>
      </c>
      <c r="E130">
        <v>18</v>
      </c>
      <c r="F130">
        <v>108</v>
      </c>
      <c r="G130" t="s">
        <v>2310</v>
      </c>
      <c r="H130">
        <v>1</v>
      </c>
      <c r="I130" t="s">
        <v>2963</v>
      </c>
    </row>
    <row r="131" spans="1:9" x14ac:dyDescent="0.25">
      <c r="A131" s="79">
        <v>152</v>
      </c>
      <c r="B131">
        <v>16</v>
      </c>
      <c r="C131">
        <v>300</v>
      </c>
      <c r="D131" t="s">
        <v>2310</v>
      </c>
      <c r="E131">
        <v>18</v>
      </c>
      <c r="F131">
        <v>108</v>
      </c>
      <c r="G131" t="s">
        <v>2310</v>
      </c>
      <c r="H131">
        <v>1</v>
      </c>
      <c r="I131" t="s">
        <v>2964</v>
      </c>
    </row>
    <row r="132" spans="1:9" x14ac:dyDescent="0.25">
      <c r="A132" s="79">
        <v>153</v>
      </c>
      <c r="B132">
        <v>16</v>
      </c>
      <c r="C132">
        <v>300</v>
      </c>
      <c r="D132" t="s">
        <v>2310</v>
      </c>
      <c r="E132">
        <v>18</v>
      </c>
      <c r="F132">
        <v>108</v>
      </c>
      <c r="G132" t="s">
        <v>2310</v>
      </c>
      <c r="H132">
        <v>1</v>
      </c>
      <c r="I132" t="s">
        <v>2965</v>
      </c>
    </row>
    <row r="133" spans="1:9" x14ac:dyDescent="0.25">
      <c r="A133" s="79">
        <v>154</v>
      </c>
      <c r="B133">
        <v>16</v>
      </c>
      <c r="C133">
        <v>300</v>
      </c>
      <c r="D133" t="s">
        <v>2310</v>
      </c>
      <c r="E133">
        <v>18</v>
      </c>
      <c r="F133">
        <v>108</v>
      </c>
      <c r="G133" t="s">
        <v>2310</v>
      </c>
      <c r="H133">
        <v>1</v>
      </c>
      <c r="I133" t="s">
        <v>2966</v>
      </c>
    </row>
    <row r="134" spans="1:9" x14ac:dyDescent="0.25">
      <c r="A134" s="79">
        <v>155</v>
      </c>
      <c r="B134">
        <v>5</v>
      </c>
      <c r="C134">
        <v>30</v>
      </c>
      <c r="D134" t="s">
        <v>2864</v>
      </c>
      <c r="E134">
        <v>17</v>
      </c>
      <c r="F134">
        <v>104</v>
      </c>
      <c r="G134" t="s">
        <v>2865</v>
      </c>
      <c r="H134">
        <v>1</v>
      </c>
      <c r="I134" t="s">
        <v>2967</v>
      </c>
    </row>
    <row r="135" spans="1:9" x14ac:dyDescent="0.25">
      <c r="A135" s="79">
        <v>156</v>
      </c>
      <c r="B135">
        <v>17</v>
      </c>
      <c r="C135">
        <v>256</v>
      </c>
      <c r="D135" t="s">
        <v>2311</v>
      </c>
      <c r="E135">
        <v>179</v>
      </c>
      <c r="F135">
        <v>382</v>
      </c>
      <c r="G135" t="s">
        <v>2311</v>
      </c>
      <c r="H135">
        <v>1</v>
      </c>
      <c r="I135" t="s">
        <v>2968</v>
      </c>
    </row>
    <row r="136" spans="1:9" x14ac:dyDescent="0.25">
      <c r="A136" s="79">
        <v>157</v>
      </c>
      <c r="B136">
        <v>17</v>
      </c>
      <c r="C136">
        <v>256</v>
      </c>
      <c r="D136" t="s">
        <v>2311</v>
      </c>
      <c r="E136">
        <v>179</v>
      </c>
      <c r="F136">
        <v>382</v>
      </c>
      <c r="G136" t="s">
        <v>2311</v>
      </c>
      <c r="H136">
        <v>1</v>
      </c>
      <c r="I136" t="s">
        <v>2969</v>
      </c>
    </row>
    <row r="137" spans="1:9" x14ac:dyDescent="0.25">
      <c r="A137" s="79">
        <v>158</v>
      </c>
      <c r="B137">
        <v>17</v>
      </c>
      <c r="C137">
        <v>256</v>
      </c>
      <c r="D137" t="s">
        <v>2311</v>
      </c>
      <c r="E137">
        <v>179</v>
      </c>
      <c r="F137">
        <v>382</v>
      </c>
      <c r="G137" t="s">
        <v>2311</v>
      </c>
      <c r="H137">
        <v>1</v>
      </c>
      <c r="I137" t="s">
        <v>2970</v>
      </c>
    </row>
    <row r="138" spans="1:9" x14ac:dyDescent="0.25">
      <c r="A138" s="79">
        <v>159</v>
      </c>
      <c r="B138">
        <v>17</v>
      </c>
      <c r="C138">
        <v>256</v>
      </c>
      <c r="D138" t="s">
        <v>2311</v>
      </c>
      <c r="E138">
        <v>179</v>
      </c>
      <c r="F138">
        <v>382</v>
      </c>
      <c r="G138" t="s">
        <v>2311</v>
      </c>
      <c r="H138">
        <v>1</v>
      </c>
      <c r="I138" t="s">
        <v>2971</v>
      </c>
    </row>
    <row r="139" spans="1:9" x14ac:dyDescent="0.25">
      <c r="A139" s="79">
        <v>160</v>
      </c>
      <c r="B139">
        <v>17</v>
      </c>
      <c r="C139">
        <v>256</v>
      </c>
      <c r="D139" t="s">
        <v>2311</v>
      </c>
      <c r="E139">
        <v>179</v>
      </c>
      <c r="F139">
        <v>382</v>
      </c>
      <c r="G139" t="s">
        <v>2311</v>
      </c>
      <c r="H139">
        <v>1</v>
      </c>
      <c r="I139" t="s">
        <v>2972</v>
      </c>
    </row>
    <row r="140" spans="1:9" x14ac:dyDescent="0.25">
      <c r="A140" s="79">
        <v>161</v>
      </c>
      <c r="B140">
        <v>17</v>
      </c>
      <c r="C140">
        <v>256</v>
      </c>
      <c r="D140" t="s">
        <v>2311</v>
      </c>
      <c r="E140">
        <v>179</v>
      </c>
      <c r="F140">
        <v>382</v>
      </c>
      <c r="G140" t="s">
        <v>2311</v>
      </c>
      <c r="H140">
        <v>1</v>
      </c>
      <c r="I140" t="s">
        <v>2973</v>
      </c>
    </row>
    <row r="141" spans="1:9" x14ac:dyDescent="0.25">
      <c r="A141" s="79">
        <v>162</v>
      </c>
      <c r="B141">
        <v>17</v>
      </c>
      <c r="C141">
        <v>256</v>
      </c>
      <c r="D141" t="s">
        <v>2311</v>
      </c>
      <c r="E141">
        <v>179</v>
      </c>
      <c r="F141">
        <v>382</v>
      </c>
      <c r="G141" t="s">
        <v>2311</v>
      </c>
      <c r="H141">
        <v>1</v>
      </c>
      <c r="I141" t="s">
        <v>2974</v>
      </c>
    </row>
    <row r="142" spans="1:9" x14ac:dyDescent="0.25">
      <c r="A142" s="79">
        <v>163</v>
      </c>
      <c r="B142">
        <v>17</v>
      </c>
      <c r="C142">
        <v>256</v>
      </c>
      <c r="D142" t="s">
        <v>2311</v>
      </c>
      <c r="E142">
        <v>179</v>
      </c>
      <c r="F142">
        <v>382</v>
      </c>
      <c r="G142" t="s">
        <v>2311</v>
      </c>
      <c r="H142">
        <v>1</v>
      </c>
      <c r="I142" t="s">
        <v>2975</v>
      </c>
    </row>
    <row r="143" spans="1:9" x14ac:dyDescent="0.25">
      <c r="A143" s="79">
        <v>164</v>
      </c>
      <c r="B143">
        <v>7</v>
      </c>
      <c r="C143">
        <v>9</v>
      </c>
      <c r="D143" t="s">
        <v>2308</v>
      </c>
      <c r="E143">
        <v>180</v>
      </c>
      <c r="F143">
        <v>383</v>
      </c>
      <c r="G143" t="s">
        <v>2308</v>
      </c>
      <c r="H143">
        <v>1</v>
      </c>
      <c r="I143" t="s">
        <v>2976</v>
      </c>
    </row>
    <row r="144" spans="1:9" x14ac:dyDescent="0.25">
      <c r="A144" s="79">
        <v>165</v>
      </c>
      <c r="B144">
        <v>7</v>
      </c>
      <c r="C144">
        <v>9</v>
      </c>
      <c r="D144" t="s">
        <v>2308</v>
      </c>
      <c r="E144">
        <v>180</v>
      </c>
      <c r="F144">
        <v>383</v>
      </c>
      <c r="G144" t="s">
        <v>2308</v>
      </c>
      <c r="H144">
        <v>1</v>
      </c>
      <c r="I144" t="s">
        <v>2977</v>
      </c>
    </row>
    <row r="145" spans="1:9" x14ac:dyDescent="0.25">
      <c r="A145" s="79">
        <v>166</v>
      </c>
      <c r="B145">
        <v>7</v>
      </c>
      <c r="C145">
        <v>9</v>
      </c>
      <c r="D145" t="s">
        <v>2308</v>
      </c>
      <c r="E145">
        <v>180</v>
      </c>
      <c r="F145">
        <v>383</v>
      </c>
      <c r="G145" t="s">
        <v>2308</v>
      </c>
      <c r="H145">
        <v>1</v>
      </c>
      <c r="I145" t="s">
        <v>2978</v>
      </c>
    </row>
    <row r="146" spans="1:9" x14ac:dyDescent="0.25">
      <c r="A146" s="79">
        <v>167</v>
      </c>
      <c r="B146">
        <v>7</v>
      </c>
      <c r="C146">
        <v>9</v>
      </c>
      <c r="D146" t="s">
        <v>2308</v>
      </c>
      <c r="E146">
        <v>180</v>
      </c>
      <c r="F146">
        <v>383</v>
      </c>
      <c r="G146" t="s">
        <v>2308</v>
      </c>
      <c r="H146">
        <v>1</v>
      </c>
      <c r="I146" t="s">
        <v>2979</v>
      </c>
    </row>
    <row r="147" spans="1:9" x14ac:dyDescent="0.25">
      <c r="A147" s="79">
        <v>168</v>
      </c>
      <c r="B147">
        <v>7</v>
      </c>
      <c r="C147">
        <v>9</v>
      </c>
      <c r="D147" t="s">
        <v>2308</v>
      </c>
      <c r="E147">
        <v>180</v>
      </c>
      <c r="F147">
        <v>383</v>
      </c>
      <c r="G147" t="s">
        <v>2308</v>
      </c>
      <c r="H147">
        <v>1</v>
      </c>
      <c r="I147" t="s">
        <v>2980</v>
      </c>
    </row>
    <row r="148" spans="1:9" x14ac:dyDescent="0.25">
      <c r="A148" s="79">
        <v>169</v>
      </c>
      <c r="B148">
        <v>7</v>
      </c>
      <c r="C148">
        <v>9</v>
      </c>
      <c r="D148" t="s">
        <v>2308</v>
      </c>
      <c r="E148">
        <v>180</v>
      </c>
      <c r="F148">
        <v>383</v>
      </c>
      <c r="G148" t="s">
        <v>2308</v>
      </c>
      <c r="H148">
        <v>1</v>
      </c>
      <c r="I148" t="s">
        <v>2981</v>
      </c>
    </row>
    <row r="149" spans="1:9" x14ac:dyDescent="0.25">
      <c r="A149" s="79">
        <v>170</v>
      </c>
      <c r="B149">
        <v>14</v>
      </c>
      <c r="C149">
        <v>16</v>
      </c>
      <c r="D149" t="s">
        <v>125</v>
      </c>
      <c r="E149">
        <v>37</v>
      </c>
      <c r="F149">
        <v>181</v>
      </c>
      <c r="G149" t="s">
        <v>125</v>
      </c>
      <c r="H149">
        <v>1</v>
      </c>
      <c r="I149" t="s">
        <v>2982</v>
      </c>
    </row>
    <row r="150" spans="1:9" x14ac:dyDescent="0.25">
      <c r="A150" s="79">
        <v>171</v>
      </c>
      <c r="B150">
        <v>9</v>
      </c>
      <c r="C150">
        <v>26</v>
      </c>
      <c r="D150" t="s">
        <v>2329</v>
      </c>
      <c r="E150">
        <v>19</v>
      </c>
      <c r="F150">
        <v>117</v>
      </c>
      <c r="G150" t="s">
        <v>2329</v>
      </c>
      <c r="H150">
        <v>1</v>
      </c>
      <c r="I150" t="s">
        <v>2983</v>
      </c>
    </row>
    <row r="151" spans="1:9" x14ac:dyDescent="0.25">
      <c r="A151" s="79">
        <v>173</v>
      </c>
      <c r="B151">
        <v>18</v>
      </c>
      <c r="C151">
        <v>75</v>
      </c>
      <c r="D151" t="s">
        <v>198</v>
      </c>
      <c r="E151">
        <v>110</v>
      </c>
      <c r="F151">
        <v>281</v>
      </c>
      <c r="G151" t="s">
        <v>198</v>
      </c>
      <c r="H151">
        <v>1</v>
      </c>
      <c r="I151" t="s">
        <v>2984</v>
      </c>
    </row>
    <row r="152" spans="1:9" x14ac:dyDescent="0.25">
      <c r="A152" s="79">
        <v>174</v>
      </c>
      <c r="B152">
        <v>15</v>
      </c>
      <c r="C152">
        <v>143</v>
      </c>
      <c r="D152" t="s">
        <v>264</v>
      </c>
      <c r="E152">
        <v>178</v>
      </c>
      <c r="F152">
        <v>381</v>
      </c>
      <c r="G152" t="s">
        <v>264</v>
      </c>
      <c r="H152">
        <v>1</v>
      </c>
      <c r="I152" t="s">
        <v>2985</v>
      </c>
    </row>
    <row r="153" spans="1:9" x14ac:dyDescent="0.25">
      <c r="A153" s="79">
        <v>175</v>
      </c>
      <c r="B153">
        <v>15</v>
      </c>
      <c r="C153">
        <v>143</v>
      </c>
      <c r="D153" t="s">
        <v>264</v>
      </c>
      <c r="E153">
        <v>178</v>
      </c>
      <c r="F153">
        <v>381</v>
      </c>
      <c r="G153" t="s">
        <v>264</v>
      </c>
      <c r="H153">
        <v>1</v>
      </c>
      <c r="I153" t="s">
        <v>2986</v>
      </c>
    </row>
    <row r="154" spans="1:9" x14ac:dyDescent="0.25">
      <c r="A154" s="79">
        <v>176</v>
      </c>
      <c r="B154">
        <v>15</v>
      </c>
      <c r="C154">
        <v>143</v>
      </c>
      <c r="D154" t="s">
        <v>264</v>
      </c>
      <c r="E154">
        <v>178</v>
      </c>
      <c r="F154">
        <v>381</v>
      </c>
      <c r="G154" t="s">
        <v>264</v>
      </c>
      <c r="H154">
        <v>1</v>
      </c>
      <c r="I154" t="s">
        <v>2987</v>
      </c>
    </row>
    <row r="155" spans="1:9" x14ac:dyDescent="0.25">
      <c r="A155" s="79">
        <v>177</v>
      </c>
      <c r="B155">
        <v>15</v>
      </c>
      <c r="C155">
        <v>143</v>
      </c>
      <c r="D155" t="s">
        <v>264</v>
      </c>
      <c r="E155">
        <v>178</v>
      </c>
      <c r="F155">
        <v>381</v>
      </c>
      <c r="G155" t="s">
        <v>264</v>
      </c>
      <c r="H155">
        <v>1</v>
      </c>
      <c r="I155" t="s">
        <v>2988</v>
      </c>
    </row>
    <row r="156" spans="1:9" x14ac:dyDescent="0.25">
      <c r="A156" s="79">
        <v>178</v>
      </c>
      <c r="B156">
        <v>15</v>
      </c>
      <c r="C156">
        <v>143</v>
      </c>
      <c r="D156" t="s">
        <v>264</v>
      </c>
      <c r="E156">
        <v>178</v>
      </c>
      <c r="F156">
        <v>381</v>
      </c>
      <c r="G156" t="s">
        <v>264</v>
      </c>
      <c r="H156">
        <v>1</v>
      </c>
      <c r="I156" t="s">
        <v>2989</v>
      </c>
    </row>
    <row r="157" spans="1:9" x14ac:dyDescent="0.25">
      <c r="A157" s="79">
        <v>179</v>
      </c>
      <c r="B157">
        <v>19</v>
      </c>
      <c r="C157">
        <v>201</v>
      </c>
      <c r="D157" t="s">
        <v>2948</v>
      </c>
      <c r="E157">
        <v>304</v>
      </c>
      <c r="F157">
        <v>534</v>
      </c>
      <c r="G157" t="s">
        <v>2948</v>
      </c>
      <c r="H157">
        <v>1</v>
      </c>
      <c r="I157" t="s">
        <v>2990</v>
      </c>
    </row>
    <row r="158" spans="1:9" x14ac:dyDescent="0.25">
      <c r="A158" s="79">
        <v>180</v>
      </c>
      <c r="B158">
        <v>19</v>
      </c>
      <c r="C158">
        <v>201</v>
      </c>
      <c r="D158" t="s">
        <v>2948</v>
      </c>
      <c r="E158">
        <v>304</v>
      </c>
      <c r="F158">
        <v>534</v>
      </c>
      <c r="G158" t="s">
        <v>2948</v>
      </c>
      <c r="H158">
        <v>1</v>
      </c>
      <c r="I158" t="s">
        <v>2991</v>
      </c>
    </row>
    <row r="159" spans="1:9" x14ac:dyDescent="0.25">
      <c r="A159" s="79">
        <v>181</v>
      </c>
      <c r="B159">
        <v>20</v>
      </c>
      <c r="C159">
        <v>227</v>
      </c>
      <c r="D159" t="s">
        <v>386</v>
      </c>
      <c r="E159">
        <v>305</v>
      </c>
      <c r="F159">
        <v>535</v>
      </c>
      <c r="G159" t="s">
        <v>386</v>
      </c>
      <c r="H159">
        <v>1</v>
      </c>
      <c r="I159" t="s">
        <v>2992</v>
      </c>
    </row>
    <row r="160" spans="1:9" x14ac:dyDescent="0.25">
      <c r="A160" s="79">
        <v>182</v>
      </c>
      <c r="B160">
        <v>20</v>
      </c>
      <c r="C160">
        <v>227</v>
      </c>
      <c r="D160" t="s">
        <v>386</v>
      </c>
      <c r="E160">
        <v>305</v>
      </c>
      <c r="F160">
        <v>535</v>
      </c>
      <c r="G160" t="s">
        <v>386</v>
      </c>
      <c r="H160">
        <v>1</v>
      </c>
      <c r="I160" t="s">
        <v>2993</v>
      </c>
    </row>
    <row r="161" spans="1:9" x14ac:dyDescent="0.25">
      <c r="A161" s="79">
        <v>183</v>
      </c>
      <c r="B161">
        <v>20</v>
      </c>
      <c r="C161">
        <v>227</v>
      </c>
      <c r="D161" t="s">
        <v>386</v>
      </c>
      <c r="E161">
        <v>305</v>
      </c>
      <c r="F161">
        <v>535</v>
      </c>
      <c r="G161" t="s">
        <v>386</v>
      </c>
      <c r="H161">
        <v>1</v>
      </c>
      <c r="I161" t="s">
        <v>2994</v>
      </c>
    </row>
    <row r="162" spans="1:9" x14ac:dyDescent="0.25">
      <c r="A162" s="79">
        <v>184</v>
      </c>
      <c r="B162">
        <v>23</v>
      </c>
      <c r="C162">
        <v>255</v>
      </c>
      <c r="D162" t="s">
        <v>2388</v>
      </c>
      <c r="E162">
        <v>154</v>
      </c>
      <c r="F162">
        <v>347</v>
      </c>
      <c r="G162" t="s">
        <v>2388</v>
      </c>
      <c r="H162">
        <v>6</v>
      </c>
      <c r="I162" t="s">
        <v>2995</v>
      </c>
    </row>
    <row r="163" spans="1:9" x14ac:dyDescent="0.25">
      <c r="A163" s="79">
        <v>185</v>
      </c>
      <c r="B163">
        <v>17</v>
      </c>
      <c r="C163">
        <v>256</v>
      </c>
      <c r="D163" t="s">
        <v>2311</v>
      </c>
      <c r="E163">
        <v>179</v>
      </c>
      <c r="F163">
        <v>382</v>
      </c>
      <c r="G163" t="s">
        <v>2311</v>
      </c>
      <c r="H163">
        <v>6</v>
      </c>
      <c r="I163" t="s">
        <v>2996</v>
      </c>
    </row>
    <row r="164" spans="1:9" x14ac:dyDescent="0.25">
      <c r="A164" s="79">
        <v>186</v>
      </c>
      <c r="B164">
        <v>6</v>
      </c>
      <c r="C164">
        <v>20</v>
      </c>
      <c r="D164" t="s">
        <v>109</v>
      </c>
      <c r="E164">
        <v>14</v>
      </c>
      <c r="F164">
        <v>92</v>
      </c>
      <c r="G164" t="s">
        <v>109</v>
      </c>
      <c r="H164">
        <v>6</v>
      </c>
      <c r="I164" t="s">
        <v>2997</v>
      </c>
    </row>
    <row r="165" spans="1:9" x14ac:dyDescent="0.25">
      <c r="A165" s="79">
        <v>187</v>
      </c>
      <c r="B165">
        <v>12</v>
      </c>
      <c r="C165">
        <v>125</v>
      </c>
      <c r="D165" t="s">
        <v>2328</v>
      </c>
      <c r="E165">
        <v>16</v>
      </c>
      <c r="F165">
        <v>103</v>
      </c>
      <c r="G165" t="s">
        <v>2328</v>
      </c>
      <c r="H165">
        <v>6</v>
      </c>
      <c r="I165" t="s">
        <v>2998</v>
      </c>
    </row>
    <row r="166" spans="1:9" x14ac:dyDescent="0.25">
      <c r="A166" s="79">
        <v>188</v>
      </c>
      <c r="B166">
        <v>8</v>
      </c>
      <c r="C166">
        <v>22</v>
      </c>
      <c r="D166" t="s">
        <v>108</v>
      </c>
      <c r="E166">
        <v>11</v>
      </c>
      <c r="F166">
        <v>58</v>
      </c>
      <c r="G166" t="s">
        <v>108</v>
      </c>
      <c r="H166">
        <v>6</v>
      </c>
      <c r="I166" t="s">
        <v>2999</v>
      </c>
    </row>
    <row r="167" spans="1:9" x14ac:dyDescent="0.25">
      <c r="A167" s="79">
        <v>190</v>
      </c>
      <c r="B167">
        <v>3</v>
      </c>
      <c r="C167">
        <v>10</v>
      </c>
      <c r="D167" t="s">
        <v>2325</v>
      </c>
      <c r="E167">
        <v>5</v>
      </c>
      <c r="F167">
        <v>20</v>
      </c>
      <c r="G167" t="s">
        <v>2325</v>
      </c>
      <c r="H167">
        <v>6</v>
      </c>
      <c r="I167" t="s">
        <v>3000</v>
      </c>
    </row>
    <row r="168" spans="1:9" x14ac:dyDescent="0.25">
      <c r="A168" s="79">
        <v>191</v>
      </c>
      <c r="B168">
        <v>7</v>
      </c>
      <c r="C168">
        <v>9</v>
      </c>
      <c r="D168" t="s">
        <v>2308</v>
      </c>
      <c r="E168">
        <v>180</v>
      </c>
      <c r="F168">
        <v>383</v>
      </c>
      <c r="G168" t="s">
        <v>2308</v>
      </c>
      <c r="H168">
        <v>6</v>
      </c>
      <c r="I168" t="s">
        <v>3001</v>
      </c>
    </row>
    <row r="169" spans="1:9" x14ac:dyDescent="0.25">
      <c r="A169" s="79">
        <v>192</v>
      </c>
      <c r="B169">
        <v>9</v>
      </c>
      <c r="C169">
        <v>26</v>
      </c>
      <c r="D169" t="s">
        <v>2329</v>
      </c>
      <c r="E169">
        <v>19</v>
      </c>
      <c r="F169">
        <v>117</v>
      </c>
      <c r="G169" t="s">
        <v>2329</v>
      </c>
      <c r="H169">
        <v>6</v>
      </c>
      <c r="I169" t="s">
        <v>3002</v>
      </c>
    </row>
    <row r="170" spans="1:9" x14ac:dyDescent="0.25">
      <c r="A170" s="79">
        <v>193</v>
      </c>
      <c r="B170">
        <v>2</v>
      </c>
      <c r="C170">
        <v>1</v>
      </c>
      <c r="D170" t="s">
        <v>103</v>
      </c>
      <c r="E170">
        <v>2</v>
      </c>
      <c r="F170">
        <v>3</v>
      </c>
      <c r="G170" t="s">
        <v>103</v>
      </c>
      <c r="H170">
        <v>6</v>
      </c>
      <c r="I170" t="s">
        <v>3003</v>
      </c>
    </row>
    <row r="171" spans="1:9" x14ac:dyDescent="0.25">
      <c r="A171" s="79">
        <v>194</v>
      </c>
      <c r="B171">
        <v>15</v>
      </c>
      <c r="C171">
        <v>143</v>
      </c>
      <c r="D171" t="s">
        <v>264</v>
      </c>
      <c r="E171">
        <v>178</v>
      </c>
      <c r="F171">
        <v>381</v>
      </c>
      <c r="G171" t="s">
        <v>264</v>
      </c>
      <c r="H171">
        <v>6</v>
      </c>
      <c r="I171" t="s">
        <v>3004</v>
      </c>
    </row>
    <row r="172" spans="1:9" x14ac:dyDescent="0.25">
      <c r="A172" s="79">
        <v>196</v>
      </c>
      <c r="B172">
        <v>5</v>
      </c>
      <c r="C172">
        <v>30</v>
      </c>
      <c r="D172" t="s">
        <v>2864</v>
      </c>
      <c r="E172">
        <v>17</v>
      </c>
      <c r="F172">
        <v>104</v>
      </c>
      <c r="G172" t="s">
        <v>2865</v>
      </c>
      <c r="H172">
        <v>6</v>
      </c>
      <c r="I172" t="s">
        <v>3005</v>
      </c>
    </row>
    <row r="173" spans="1:9" x14ac:dyDescent="0.25">
      <c r="A173" s="79">
        <v>197</v>
      </c>
      <c r="B173">
        <v>16</v>
      </c>
      <c r="C173">
        <v>300</v>
      </c>
      <c r="D173" t="s">
        <v>2310</v>
      </c>
      <c r="E173">
        <v>18</v>
      </c>
      <c r="F173">
        <v>108</v>
      </c>
      <c r="G173" t="s">
        <v>2310</v>
      </c>
      <c r="H173">
        <v>6</v>
      </c>
      <c r="I173" t="s">
        <v>3006</v>
      </c>
    </row>
    <row r="174" spans="1:9" x14ac:dyDescent="0.25">
      <c r="A174" s="79">
        <v>198</v>
      </c>
      <c r="B174">
        <v>10</v>
      </c>
      <c r="C174">
        <v>13</v>
      </c>
      <c r="D174" t="s">
        <v>107</v>
      </c>
      <c r="E174">
        <v>10</v>
      </c>
      <c r="F174">
        <v>57</v>
      </c>
      <c r="G174" t="s">
        <v>107</v>
      </c>
      <c r="H174">
        <v>6</v>
      </c>
      <c r="I174" t="s">
        <v>3007</v>
      </c>
    </row>
    <row r="175" spans="1:9" x14ac:dyDescent="0.25">
      <c r="A175" s="79">
        <v>199</v>
      </c>
      <c r="B175">
        <v>14</v>
      </c>
      <c r="C175">
        <v>16</v>
      </c>
      <c r="D175" t="s">
        <v>125</v>
      </c>
      <c r="E175">
        <v>37</v>
      </c>
      <c r="F175">
        <v>181</v>
      </c>
      <c r="G175" t="s">
        <v>125</v>
      </c>
      <c r="H175">
        <v>1</v>
      </c>
      <c r="I175" t="s">
        <v>3008</v>
      </c>
    </row>
    <row r="176" spans="1:9" x14ac:dyDescent="0.25">
      <c r="A176" s="79">
        <v>200</v>
      </c>
      <c r="B176">
        <v>14</v>
      </c>
      <c r="C176">
        <v>16</v>
      </c>
      <c r="D176" t="s">
        <v>125</v>
      </c>
      <c r="E176">
        <v>37</v>
      </c>
      <c r="F176">
        <v>181</v>
      </c>
      <c r="G176" t="s">
        <v>125</v>
      </c>
      <c r="H176">
        <v>1</v>
      </c>
      <c r="I176" t="s">
        <v>3009</v>
      </c>
    </row>
    <row r="177" spans="1:9" x14ac:dyDescent="0.25">
      <c r="A177" s="79">
        <v>201</v>
      </c>
      <c r="B177">
        <v>14</v>
      </c>
      <c r="C177">
        <v>16</v>
      </c>
      <c r="D177" t="s">
        <v>125</v>
      </c>
      <c r="E177">
        <v>37</v>
      </c>
      <c r="F177">
        <v>181</v>
      </c>
      <c r="G177" t="s">
        <v>125</v>
      </c>
      <c r="H177">
        <v>1</v>
      </c>
      <c r="I177" t="s">
        <v>3010</v>
      </c>
    </row>
    <row r="178" spans="1:9" x14ac:dyDescent="0.25">
      <c r="A178" s="79">
        <v>202</v>
      </c>
      <c r="B178">
        <v>14</v>
      </c>
      <c r="C178">
        <v>16</v>
      </c>
      <c r="D178" t="s">
        <v>125</v>
      </c>
      <c r="E178">
        <v>37</v>
      </c>
      <c r="F178">
        <v>181</v>
      </c>
      <c r="G178" t="s">
        <v>125</v>
      </c>
      <c r="H178">
        <v>1</v>
      </c>
      <c r="I178" t="s">
        <v>3011</v>
      </c>
    </row>
    <row r="179" spans="1:9" x14ac:dyDescent="0.25">
      <c r="A179" s="79">
        <v>203</v>
      </c>
      <c r="B179">
        <v>14</v>
      </c>
      <c r="C179">
        <v>16</v>
      </c>
      <c r="D179" t="s">
        <v>125</v>
      </c>
      <c r="E179">
        <v>37</v>
      </c>
      <c r="F179">
        <v>181</v>
      </c>
      <c r="G179" t="s">
        <v>125</v>
      </c>
      <c r="H179">
        <v>1</v>
      </c>
      <c r="I179" t="s">
        <v>3012</v>
      </c>
    </row>
    <row r="180" spans="1:9" x14ac:dyDescent="0.25">
      <c r="A180" s="79">
        <v>204</v>
      </c>
      <c r="B180">
        <v>6</v>
      </c>
      <c r="C180">
        <v>20</v>
      </c>
      <c r="D180" t="s">
        <v>109</v>
      </c>
      <c r="E180">
        <v>14</v>
      </c>
      <c r="F180">
        <v>92</v>
      </c>
      <c r="G180" t="s">
        <v>109</v>
      </c>
      <c r="H180">
        <v>1</v>
      </c>
      <c r="I180" t="s">
        <v>3013</v>
      </c>
    </row>
    <row r="181" spans="1:9" x14ac:dyDescent="0.25">
      <c r="A181" s="79">
        <v>205</v>
      </c>
      <c r="B181">
        <v>10</v>
      </c>
      <c r="C181">
        <v>13</v>
      </c>
      <c r="D181" t="s">
        <v>107</v>
      </c>
      <c r="E181">
        <v>10</v>
      </c>
      <c r="F181">
        <v>57</v>
      </c>
      <c r="G181" t="s">
        <v>107</v>
      </c>
      <c r="H181">
        <v>1</v>
      </c>
      <c r="I181" t="s">
        <v>3014</v>
      </c>
    </row>
    <row r="182" spans="1:9" x14ac:dyDescent="0.25">
      <c r="A182" s="79">
        <v>206</v>
      </c>
      <c r="B182">
        <v>6</v>
      </c>
      <c r="C182">
        <v>20</v>
      </c>
      <c r="D182" t="s">
        <v>109</v>
      </c>
      <c r="E182">
        <v>14</v>
      </c>
      <c r="F182">
        <v>92</v>
      </c>
      <c r="G182" t="s">
        <v>109</v>
      </c>
      <c r="H182">
        <v>1</v>
      </c>
      <c r="I182" t="s">
        <v>3015</v>
      </c>
    </row>
    <row r="183" spans="1:9" x14ac:dyDescent="0.25">
      <c r="A183" s="79">
        <v>207</v>
      </c>
      <c r="B183">
        <v>7</v>
      </c>
      <c r="C183">
        <v>9</v>
      </c>
      <c r="D183" t="s">
        <v>2308</v>
      </c>
      <c r="E183">
        <v>180</v>
      </c>
      <c r="F183">
        <v>383</v>
      </c>
      <c r="G183" t="s">
        <v>2308</v>
      </c>
      <c r="H183">
        <v>1</v>
      </c>
      <c r="I183" t="s">
        <v>3016</v>
      </c>
    </row>
    <row r="184" spans="1:9" x14ac:dyDescent="0.25">
      <c r="A184" s="79">
        <v>208</v>
      </c>
      <c r="B184">
        <v>3</v>
      </c>
      <c r="C184">
        <v>10</v>
      </c>
      <c r="D184" t="s">
        <v>2325</v>
      </c>
      <c r="E184">
        <v>5</v>
      </c>
      <c r="F184">
        <v>20</v>
      </c>
      <c r="G184" t="s">
        <v>2325</v>
      </c>
      <c r="H184">
        <v>1</v>
      </c>
      <c r="I184" t="s">
        <v>3017</v>
      </c>
    </row>
    <row r="185" spans="1:9" x14ac:dyDescent="0.25">
      <c r="A185" s="79">
        <v>210</v>
      </c>
      <c r="B185">
        <v>2</v>
      </c>
      <c r="C185">
        <v>1</v>
      </c>
      <c r="D185" t="s">
        <v>103</v>
      </c>
      <c r="E185">
        <v>2</v>
      </c>
      <c r="F185">
        <v>3</v>
      </c>
      <c r="G185" t="s">
        <v>103</v>
      </c>
      <c r="H185">
        <v>1</v>
      </c>
      <c r="I185" t="s">
        <v>3018</v>
      </c>
    </row>
    <row r="186" spans="1:9" x14ac:dyDescent="0.25">
      <c r="A186" s="79">
        <v>211</v>
      </c>
      <c r="B186">
        <v>15</v>
      </c>
      <c r="C186">
        <v>143</v>
      </c>
      <c r="D186" t="s">
        <v>264</v>
      </c>
      <c r="E186">
        <v>178</v>
      </c>
      <c r="F186">
        <v>381</v>
      </c>
      <c r="G186" t="s">
        <v>264</v>
      </c>
      <c r="H186">
        <v>1</v>
      </c>
      <c r="I186" t="s">
        <v>3018</v>
      </c>
    </row>
    <row r="187" spans="1:9" x14ac:dyDescent="0.25">
      <c r="A187" s="79">
        <v>212</v>
      </c>
      <c r="B187">
        <v>11</v>
      </c>
      <c r="C187">
        <v>7</v>
      </c>
      <c r="D187" t="s">
        <v>2330</v>
      </c>
      <c r="E187">
        <v>9</v>
      </c>
      <c r="F187">
        <v>41</v>
      </c>
      <c r="G187" t="s">
        <v>2330</v>
      </c>
      <c r="H187">
        <v>1</v>
      </c>
      <c r="I187" t="s">
        <v>3018</v>
      </c>
    </row>
    <row r="188" spans="1:9" x14ac:dyDescent="0.25">
      <c r="A188" s="79">
        <v>213</v>
      </c>
      <c r="B188">
        <v>7</v>
      </c>
      <c r="C188">
        <v>9</v>
      </c>
      <c r="D188" t="s">
        <v>2308</v>
      </c>
      <c r="E188">
        <v>180</v>
      </c>
      <c r="F188">
        <v>383</v>
      </c>
      <c r="G188" t="s">
        <v>2308</v>
      </c>
      <c r="H188">
        <v>1</v>
      </c>
      <c r="I188" t="s">
        <v>3019</v>
      </c>
    </row>
    <row r="189" spans="1:9" x14ac:dyDescent="0.25">
      <c r="A189" s="79">
        <v>214</v>
      </c>
      <c r="B189">
        <v>7</v>
      </c>
      <c r="C189">
        <v>9</v>
      </c>
      <c r="D189" t="s">
        <v>2308</v>
      </c>
      <c r="E189">
        <v>180</v>
      </c>
      <c r="F189">
        <v>383</v>
      </c>
      <c r="G189" t="s">
        <v>2308</v>
      </c>
      <c r="H189">
        <v>1</v>
      </c>
      <c r="I189" t="s">
        <v>3020</v>
      </c>
    </row>
    <row r="190" spans="1:9" x14ac:dyDescent="0.25">
      <c r="A190" s="79">
        <v>216</v>
      </c>
      <c r="B190">
        <v>2</v>
      </c>
      <c r="C190">
        <v>1</v>
      </c>
      <c r="D190" t="s">
        <v>103</v>
      </c>
      <c r="E190">
        <v>2</v>
      </c>
      <c r="F190">
        <v>3</v>
      </c>
      <c r="G190" t="s">
        <v>103</v>
      </c>
      <c r="H190">
        <v>1</v>
      </c>
      <c r="I190" t="s">
        <v>3021</v>
      </c>
    </row>
    <row r="191" spans="1:9" x14ac:dyDescent="0.25">
      <c r="A191" s="79">
        <v>236</v>
      </c>
      <c r="B191">
        <v>14</v>
      </c>
      <c r="C191">
        <v>16</v>
      </c>
      <c r="D191" t="s">
        <v>125</v>
      </c>
      <c r="E191">
        <v>37</v>
      </c>
      <c r="F191">
        <v>181</v>
      </c>
      <c r="G191" t="s">
        <v>125</v>
      </c>
      <c r="H191">
        <v>6</v>
      </c>
      <c r="I191" t="s">
        <v>3022</v>
      </c>
    </row>
    <row r="192" spans="1:9" x14ac:dyDescent="0.25">
      <c r="A192" s="79">
        <v>237</v>
      </c>
      <c r="B192">
        <v>27</v>
      </c>
      <c r="C192">
        <v>667</v>
      </c>
      <c r="D192" t="s">
        <v>452</v>
      </c>
      <c r="E192">
        <v>379</v>
      </c>
      <c r="F192">
        <v>684</v>
      </c>
      <c r="G192" t="s">
        <v>452</v>
      </c>
      <c r="H192">
        <v>1</v>
      </c>
      <c r="I192" t="s">
        <v>3023</v>
      </c>
    </row>
    <row r="193" spans="1:9" x14ac:dyDescent="0.25">
      <c r="A193" s="79">
        <v>238</v>
      </c>
      <c r="B193">
        <v>27</v>
      </c>
      <c r="C193">
        <v>667</v>
      </c>
      <c r="D193" t="s">
        <v>452</v>
      </c>
      <c r="E193">
        <v>379</v>
      </c>
      <c r="F193">
        <v>684</v>
      </c>
      <c r="G193" t="s">
        <v>452</v>
      </c>
      <c r="H193">
        <v>1</v>
      </c>
      <c r="I193" t="s">
        <v>3024</v>
      </c>
    </row>
    <row r="194" spans="1:9" x14ac:dyDescent="0.25">
      <c r="A194" s="79">
        <v>239</v>
      </c>
      <c r="B194">
        <v>27</v>
      </c>
      <c r="C194">
        <v>667</v>
      </c>
      <c r="D194" t="s">
        <v>452</v>
      </c>
      <c r="E194">
        <v>379</v>
      </c>
      <c r="F194">
        <v>684</v>
      </c>
      <c r="G194" t="s">
        <v>452</v>
      </c>
      <c r="H194">
        <v>1</v>
      </c>
      <c r="I194" t="s">
        <v>3025</v>
      </c>
    </row>
    <row r="195" spans="1:9" x14ac:dyDescent="0.25">
      <c r="A195" s="79">
        <v>240</v>
      </c>
      <c r="B195">
        <v>27</v>
      </c>
      <c r="C195">
        <v>667</v>
      </c>
      <c r="D195" t="s">
        <v>452</v>
      </c>
      <c r="E195">
        <v>379</v>
      </c>
      <c r="F195">
        <v>684</v>
      </c>
      <c r="G195" t="s">
        <v>452</v>
      </c>
      <c r="H195">
        <v>1</v>
      </c>
      <c r="I195" t="s">
        <v>3026</v>
      </c>
    </row>
    <row r="196" spans="1:9" x14ac:dyDescent="0.25">
      <c r="A196" s="79">
        <v>241</v>
      </c>
      <c r="B196">
        <v>27</v>
      </c>
      <c r="C196">
        <v>667</v>
      </c>
      <c r="D196" t="s">
        <v>452</v>
      </c>
      <c r="E196">
        <v>379</v>
      </c>
      <c r="F196">
        <v>684</v>
      </c>
      <c r="G196" t="s">
        <v>452</v>
      </c>
      <c r="H196">
        <v>1</v>
      </c>
      <c r="I196" t="s">
        <v>3027</v>
      </c>
    </row>
    <row r="197" spans="1:9" x14ac:dyDescent="0.25">
      <c r="A197" s="79">
        <v>242</v>
      </c>
      <c r="B197">
        <v>27</v>
      </c>
      <c r="C197">
        <v>667</v>
      </c>
      <c r="D197" t="s">
        <v>452</v>
      </c>
      <c r="E197">
        <v>379</v>
      </c>
      <c r="F197">
        <v>684</v>
      </c>
      <c r="G197" t="s">
        <v>452</v>
      </c>
      <c r="H197">
        <v>1</v>
      </c>
      <c r="I197" t="s">
        <v>3028</v>
      </c>
    </row>
    <row r="198" spans="1:9" x14ac:dyDescent="0.25">
      <c r="A198" s="79">
        <v>243</v>
      </c>
      <c r="B198">
        <v>27</v>
      </c>
      <c r="C198">
        <v>667</v>
      </c>
      <c r="D198" t="s">
        <v>452</v>
      </c>
      <c r="E198">
        <v>379</v>
      </c>
      <c r="F198">
        <v>684</v>
      </c>
      <c r="G198" t="s">
        <v>452</v>
      </c>
      <c r="H198">
        <v>1</v>
      </c>
      <c r="I198" t="s">
        <v>3029</v>
      </c>
    </row>
    <row r="199" spans="1:9" x14ac:dyDescent="0.25">
      <c r="A199" s="79">
        <v>244</v>
      </c>
      <c r="B199">
        <v>27</v>
      </c>
      <c r="C199">
        <v>667</v>
      </c>
      <c r="D199" t="s">
        <v>452</v>
      </c>
      <c r="E199">
        <v>379</v>
      </c>
      <c r="F199">
        <v>684</v>
      </c>
      <c r="G199" t="s">
        <v>452</v>
      </c>
      <c r="H199">
        <v>1</v>
      </c>
      <c r="I199" t="s">
        <v>3030</v>
      </c>
    </row>
    <row r="200" spans="1:9" x14ac:dyDescent="0.25">
      <c r="A200" s="79">
        <v>245</v>
      </c>
      <c r="B200">
        <v>27</v>
      </c>
      <c r="C200">
        <v>667</v>
      </c>
      <c r="D200" t="s">
        <v>452</v>
      </c>
      <c r="E200">
        <v>379</v>
      </c>
      <c r="F200">
        <v>684</v>
      </c>
      <c r="G200" t="s">
        <v>452</v>
      </c>
      <c r="H200">
        <v>1</v>
      </c>
      <c r="I200" t="s">
        <v>3031</v>
      </c>
    </row>
    <row r="201" spans="1:9" x14ac:dyDescent="0.25">
      <c r="A201" s="79">
        <v>246</v>
      </c>
      <c r="B201">
        <v>27</v>
      </c>
      <c r="C201">
        <v>667</v>
      </c>
      <c r="D201" t="s">
        <v>452</v>
      </c>
      <c r="E201">
        <v>379</v>
      </c>
      <c r="F201">
        <v>684</v>
      </c>
      <c r="G201" t="s">
        <v>452</v>
      </c>
      <c r="H201">
        <v>1</v>
      </c>
      <c r="I201" t="s">
        <v>3032</v>
      </c>
    </row>
    <row r="202" spans="1:9" x14ac:dyDescent="0.25">
      <c r="A202" s="79">
        <v>247</v>
      </c>
      <c r="B202">
        <v>14</v>
      </c>
      <c r="C202">
        <v>16</v>
      </c>
      <c r="D202" t="s">
        <v>125</v>
      </c>
      <c r="E202">
        <v>37</v>
      </c>
      <c r="F202">
        <v>181</v>
      </c>
      <c r="G202" t="s">
        <v>125</v>
      </c>
      <c r="H202">
        <v>6</v>
      </c>
      <c r="I202" t="s">
        <v>3033</v>
      </c>
    </row>
    <row r="203" spans="1:9" x14ac:dyDescent="0.25">
      <c r="A203" s="79">
        <v>249</v>
      </c>
      <c r="B203">
        <v>27</v>
      </c>
      <c r="C203">
        <v>667</v>
      </c>
      <c r="D203" t="s">
        <v>452</v>
      </c>
      <c r="E203">
        <v>379</v>
      </c>
      <c r="F203">
        <v>684</v>
      </c>
      <c r="G203" t="s">
        <v>452</v>
      </c>
      <c r="H203">
        <v>0</v>
      </c>
      <c r="I203" t="s">
        <v>3034</v>
      </c>
    </row>
    <row r="204" spans="1:9" x14ac:dyDescent="0.25">
      <c r="A204" s="79">
        <v>250</v>
      </c>
      <c r="B204">
        <v>27</v>
      </c>
      <c r="C204">
        <v>667</v>
      </c>
      <c r="D204" t="s">
        <v>452</v>
      </c>
      <c r="E204">
        <v>379</v>
      </c>
      <c r="F204">
        <v>684</v>
      </c>
      <c r="G204" t="s">
        <v>452</v>
      </c>
      <c r="H204">
        <v>0</v>
      </c>
      <c r="I204" t="s">
        <v>3034</v>
      </c>
    </row>
    <row r="205" spans="1:9" x14ac:dyDescent="0.25">
      <c r="A205" s="79">
        <v>251</v>
      </c>
      <c r="B205">
        <v>29</v>
      </c>
      <c r="C205">
        <v>1006</v>
      </c>
      <c r="D205" t="s">
        <v>2332</v>
      </c>
      <c r="E205">
        <v>448</v>
      </c>
      <c r="F205">
        <v>823</v>
      </c>
      <c r="G205" t="s">
        <v>3035</v>
      </c>
      <c r="H205">
        <v>1</v>
      </c>
      <c r="I205" t="s">
        <v>3036</v>
      </c>
    </row>
    <row r="206" spans="1:9" x14ac:dyDescent="0.25">
      <c r="A206" s="79">
        <v>252</v>
      </c>
      <c r="B206">
        <v>29</v>
      </c>
      <c r="C206">
        <v>1006</v>
      </c>
      <c r="D206" t="s">
        <v>2332</v>
      </c>
      <c r="E206">
        <v>448</v>
      </c>
      <c r="F206">
        <v>823</v>
      </c>
      <c r="G206" t="s">
        <v>3035</v>
      </c>
      <c r="H206">
        <v>1</v>
      </c>
      <c r="I206" t="s">
        <v>3037</v>
      </c>
    </row>
    <row r="207" spans="1:9" x14ac:dyDescent="0.25">
      <c r="A207" s="79">
        <v>253</v>
      </c>
      <c r="B207">
        <v>29</v>
      </c>
      <c r="C207">
        <v>1006</v>
      </c>
      <c r="D207" t="s">
        <v>2332</v>
      </c>
      <c r="E207">
        <v>448</v>
      </c>
      <c r="F207">
        <v>823</v>
      </c>
      <c r="G207" t="s">
        <v>3035</v>
      </c>
      <c r="H207">
        <v>1</v>
      </c>
      <c r="I207" t="s">
        <v>3038</v>
      </c>
    </row>
    <row r="208" spans="1:9" x14ac:dyDescent="0.25">
      <c r="A208" s="79">
        <v>254</v>
      </c>
      <c r="B208">
        <v>29</v>
      </c>
      <c r="C208">
        <v>1006</v>
      </c>
      <c r="D208" t="s">
        <v>2332</v>
      </c>
      <c r="E208">
        <v>448</v>
      </c>
      <c r="F208">
        <v>823</v>
      </c>
      <c r="G208" t="s">
        <v>3035</v>
      </c>
      <c r="H208">
        <v>1</v>
      </c>
      <c r="I208" t="s">
        <v>3039</v>
      </c>
    </row>
    <row r="209" spans="1:9" x14ac:dyDescent="0.25">
      <c r="A209" s="79">
        <v>255</v>
      </c>
      <c r="B209">
        <v>28</v>
      </c>
      <c r="C209">
        <v>994</v>
      </c>
      <c r="D209" t="s">
        <v>2333</v>
      </c>
      <c r="E209">
        <v>442</v>
      </c>
      <c r="F209">
        <v>816</v>
      </c>
      <c r="G209" t="s">
        <v>2333</v>
      </c>
      <c r="H209">
        <v>1</v>
      </c>
      <c r="I209" t="s">
        <v>3040</v>
      </c>
    </row>
    <row r="210" spans="1:9" x14ac:dyDescent="0.25">
      <c r="A210" s="79">
        <v>256</v>
      </c>
      <c r="B210">
        <v>28</v>
      </c>
      <c r="C210">
        <v>994</v>
      </c>
      <c r="D210" t="s">
        <v>2333</v>
      </c>
      <c r="E210">
        <v>442</v>
      </c>
      <c r="F210">
        <v>816</v>
      </c>
      <c r="G210" t="s">
        <v>2333</v>
      </c>
      <c r="H210">
        <v>1</v>
      </c>
      <c r="I210" t="s">
        <v>3041</v>
      </c>
    </row>
    <row r="211" spans="1:9" x14ac:dyDescent="0.25">
      <c r="A211" s="79">
        <v>257</v>
      </c>
      <c r="B211">
        <v>28</v>
      </c>
      <c r="C211">
        <v>994</v>
      </c>
      <c r="D211" t="s">
        <v>2333</v>
      </c>
      <c r="E211">
        <v>442</v>
      </c>
      <c r="F211">
        <v>816</v>
      </c>
      <c r="G211" t="s">
        <v>2333</v>
      </c>
      <c r="H211">
        <v>1</v>
      </c>
      <c r="I211" t="s">
        <v>3042</v>
      </c>
    </row>
    <row r="212" spans="1:9" x14ac:dyDescent="0.25">
      <c r="A212" s="79">
        <v>258</v>
      </c>
      <c r="B212">
        <v>17</v>
      </c>
      <c r="C212">
        <v>256</v>
      </c>
      <c r="D212" t="s">
        <v>2311</v>
      </c>
      <c r="E212">
        <v>179</v>
      </c>
      <c r="F212">
        <v>382</v>
      </c>
      <c r="G212" t="s">
        <v>2311</v>
      </c>
      <c r="H212">
        <v>3</v>
      </c>
      <c r="I212" t="s">
        <v>3043</v>
      </c>
    </row>
    <row r="213" spans="1:9" x14ac:dyDescent="0.25">
      <c r="A213" s="79">
        <v>260</v>
      </c>
      <c r="B213">
        <v>9</v>
      </c>
      <c r="C213">
        <v>26</v>
      </c>
      <c r="D213" t="s">
        <v>2329</v>
      </c>
      <c r="E213">
        <v>19</v>
      </c>
      <c r="F213">
        <v>117</v>
      </c>
      <c r="G213" t="s">
        <v>2329</v>
      </c>
      <c r="H213">
        <v>6</v>
      </c>
      <c r="I213" t="s">
        <v>3044</v>
      </c>
    </row>
    <row r="214" spans="1:9" x14ac:dyDescent="0.25">
      <c r="A214" s="79">
        <v>261</v>
      </c>
      <c r="B214">
        <v>9</v>
      </c>
      <c r="C214">
        <v>26</v>
      </c>
      <c r="D214" t="s">
        <v>2329</v>
      </c>
      <c r="E214">
        <v>19</v>
      </c>
      <c r="F214">
        <v>117</v>
      </c>
      <c r="G214" t="s">
        <v>2329</v>
      </c>
      <c r="H214">
        <v>6</v>
      </c>
      <c r="I214" t="s">
        <v>3045</v>
      </c>
    </row>
    <row r="215" spans="1:9" x14ac:dyDescent="0.25">
      <c r="A215" s="79">
        <v>262</v>
      </c>
      <c r="B215">
        <v>15</v>
      </c>
      <c r="C215">
        <v>143</v>
      </c>
      <c r="D215" t="s">
        <v>264</v>
      </c>
      <c r="E215">
        <v>178</v>
      </c>
      <c r="F215">
        <v>381</v>
      </c>
      <c r="G215" t="s">
        <v>264</v>
      </c>
      <c r="H215">
        <v>6</v>
      </c>
      <c r="I215" t="s">
        <v>3046</v>
      </c>
    </row>
    <row r="216" spans="1:9" x14ac:dyDescent="0.25">
      <c r="A216" s="79">
        <v>264</v>
      </c>
      <c r="B216">
        <v>10</v>
      </c>
      <c r="C216">
        <v>13</v>
      </c>
      <c r="D216" t="s">
        <v>107</v>
      </c>
      <c r="E216">
        <v>10</v>
      </c>
      <c r="F216">
        <v>57</v>
      </c>
      <c r="G216" t="s">
        <v>107</v>
      </c>
      <c r="H216">
        <v>6</v>
      </c>
      <c r="I216" t="s">
        <v>3047</v>
      </c>
    </row>
    <row r="217" spans="1:9" x14ac:dyDescent="0.25">
      <c r="A217" s="79">
        <v>265</v>
      </c>
      <c r="B217">
        <v>7</v>
      </c>
      <c r="C217">
        <v>9</v>
      </c>
      <c r="D217" t="s">
        <v>2308</v>
      </c>
      <c r="E217">
        <v>180</v>
      </c>
      <c r="F217">
        <v>383</v>
      </c>
      <c r="G217" t="s">
        <v>2308</v>
      </c>
      <c r="H217">
        <v>6</v>
      </c>
      <c r="I217" t="s">
        <v>3048</v>
      </c>
    </row>
    <row r="218" spans="1:9" x14ac:dyDescent="0.25">
      <c r="A218" s="79">
        <v>266</v>
      </c>
      <c r="B218">
        <v>11</v>
      </c>
      <c r="C218">
        <v>7</v>
      </c>
      <c r="D218" t="s">
        <v>2330</v>
      </c>
      <c r="E218">
        <v>9</v>
      </c>
      <c r="F218">
        <v>41</v>
      </c>
      <c r="G218" t="s">
        <v>2330</v>
      </c>
      <c r="H218">
        <v>6</v>
      </c>
      <c r="I218" t="s">
        <v>3049</v>
      </c>
    </row>
    <row r="219" spans="1:9" x14ac:dyDescent="0.25">
      <c r="A219" s="79">
        <v>267</v>
      </c>
      <c r="B219">
        <v>2</v>
      </c>
      <c r="C219">
        <v>1</v>
      </c>
      <c r="D219" t="s">
        <v>103</v>
      </c>
      <c r="E219">
        <v>2</v>
      </c>
      <c r="F219">
        <v>3</v>
      </c>
      <c r="G219" t="s">
        <v>103</v>
      </c>
      <c r="H219">
        <v>6</v>
      </c>
      <c r="I219" t="s">
        <v>3050</v>
      </c>
    </row>
    <row r="220" spans="1:9" x14ac:dyDescent="0.25">
      <c r="A220" s="79">
        <v>268</v>
      </c>
      <c r="B220">
        <v>16</v>
      </c>
      <c r="C220">
        <v>300</v>
      </c>
      <c r="D220" t="s">
        <v>2310</v>
      </c>
      <c r="E220">
        <v>18</v>
      </c>
      <c r="F220">
        <v>108</v>
      </c>
      <c r="G220" t="s">
        <v>2310</v>
      </c>
      <c r="H220">
        <v>6</v>
      </c>
      <c r="I220" t="s">
        <v>3051</v>
      </c>
    </row>
    <row r="221" spans="1:9" x14ac:dyDescent="0.25">
      <c r="A221" s="79">
        <v>269</v>
      </c>
      <c r="B221">
        <v>3</v>
      </c>
      <c r="C221">
        <v>10</v>
      </c>
      <c r="D221" t="s">
        <v>2325</v>
      </c>
      <c r="E221">
        <v>5</v>
      </c>
      <c r="F221">
        <v>20</v>
      </c>
      <c r="G221" t="s">
        <v>2325</v>
      </c>
      <c r="H221">
        <v>6</v>
      </c>
      <c r="I221" t="s">
        <v>3052</v>
      </c>
    </row>
    <row r="222" spans="1:9" x14ac:dyDescent="0.25">
      <c r="A222" s="79">
        <v>272</v>
      </c>
      <c r="B222">
        <v>30</v>
      </c>
      <c r="C222">
        <v>1060</v>
      </c>
      <c r="D222" t="s">
        <v>532</v>
      </c>
      <c r="E222">
        <v>467</v>
      </c>
      <c r="F222">
        <v>849</v>
      </c>
      <c r="G222" t="s">
        <v>532</v>
      </c>
      <c r="H222">
        <v>1</v>
      </c>
      <c r="I222" t="s">
        <v>3053</v>
      </c>
    </row>
    <row r="223" spans="1:9" x14ac:dyDescent="0.25">
      <c r="A223" s="79">
        <v>273</v>
      </c>
      <c r="B223">
        <v>30</v>
      </c>
      <c r="C223">
        <v>1060</v>
      </c>
      <c r="D223" t="s">
        <v>532</v>
      </c>
      <c r="E223">
        <v>467</v>
      </c>
      <c r="F223">
        <v>849</v>
      </c>
      <c r="G223" t="s">
        <v>532</v>
      </c>
      <c r="H223">
        <v>1</v>
      </c>
      <c r="I223" t="s">
        <v>3054</v>
      </c>
    </row>
    <row r="224" spans="1:9" x14ac:dyDescent="0.25">
      <c r="A224" s="79">
        <v>274</v>
      </c>
      <c r="B224">
        <v>30</v>
      </c>
      <c r="C224">
        <v>1060</v>
      </c>
      <c r="D224" t="s">
        <v>532</v>
      </c>
      <c r="E224">
        <v>467</v>
      </c>
      <c r="F224">
        <v>849</v>
      </c>
      <c r="G224" t="s">
        <v>532</v>
      </c>
      <c r="H224">
        <v>1</v>
      </c>
      <c r="I224" t="s">
        <v>3055</v>
      </c>
    </row>
    <row r="225" spans="1:9" x14ac:dyDescent="0.25">
      <c r="A225" s="79">
        <v>275</v>
      </c>
      <c r="B225">
        <v>30</v>
      </c>
      <c r="C225">
        <v>1060</v>
      </c>
      <c r="D225" t="s">
        <v>532</v>
      </c>
      <c r="E225">
        <v>467</v>
      </c>
      <c r="F225">
        <v>849</v>
      </c>
      <c r="G225" t="s">
        <v>532</v>
      </c>
      <c r="H225">
        <v>1</v>
      </c>
      <c r="I225" t="s">
        <v>3056</v>
      </c>
    </row>
    <row r="226" spans="1:9" x14ac:dyDescent="0.25">
      <c r="A226" s="79">
        <v>276</v>
      </c>
      <c r="B226">
        <v>30</v>
      </c>
      <c r="C226">
        <v>1060</v>
      </c>
      <c r="D226" t="s">
        <v>532</v>
      </c>
      <c r="E226">
        <v>467</v>
      </c>
      <c r="F226">
        <v>849</v>
      </c>
      <c r="G226" t="s">
        <v>532</v>
      </c>
      <c r="H226">
        <v>1</v>
      </c>
      <c r="I226" t="s">
        <v>3057</v>
      </c>
    </row>
    <row r="227" spans="1:9" x14ac:dyDescent="0.25">
      <c r="A227" s="79">
        <v>277</v>
      </c>
      <c r="B227">
        <v>30</v>
      </c>
      <c r="C227">
        <v>1060</v>
      </c>
      <c r="D227" t="s">
        <v>532</v>
      </c>
      <c r="E227">
        <v>467</v>
      </c>
      <c r="F227">
        <v>849</v>
      </c>
      <c r="G227" t="s">
        <v>532</v>
      </c>
      <c r="H227">
        <v>1</v>
      </c>
      <c r="I227" t="s">
        <v>3058</v>
      </c>
    </row>
    <row r="228" spans="1:9" x14ac:dyDescent="0.25">
      <c r="A228" s="79">
        <v>278</v>
      </c>
      <c r="B228">
        <v>30</v>
      </c>
      <c r="C228">
        <v>1060</v>
      </c>
      <c r="D228" t="s">
        <v>532</v>
      </c>
      <c r="E228">
        <v>467</v>
      </c>
      <c r="F228">
        <v>849</v>
      </c>
      <c r="G228" t="s">
        <v>532</v>
      </c>
      <c r="H228">
        <v>1</v>
      </c>
      <c r="I228" t="s">
        <v>3059</v>
      </c>
    </row>
    <row r="229" spans="1:9" x14ac:dyDescent="0.25">
      <c r="A229" s="79">
        <v>279</v>
      </c>
      <c r="B229">
        <v>30</v>
      </c>
      <c r="C229">
        <v>1060</v>
      </c>
      <c r="D229" t="s">
        <v>532</v>
      </c>
      <c r="E229">
        <v>467</v>
      </c>
      <c r="F229">
        <v>849</v>
      </c>
      <c r="G229" t="s">
        <v>532</v>
      </c>
      <c r="H229">
        <v>1</v>
      </c>
      <c r="I229" t="s">
        <v>3060</v>
      </c>
    </row>
    <row r="230" spans="1:9" x14ac:dyDescent="0.25">
      <c r="A230" s="79">
        <v>280</v>
      </c>
      <c r="B230">
        <v>30</v>
      </c>
      <c r="C230">
        <v>1060</v>
      </c>
      <c r="D230" t="s">
        <v>532</v>
      </c>
      <c r="E230">
        <v>467</v>
      </c>
      <c r="F230">
        <v>849</v>
      </c>
      <c r="G230" t="s">
        <v>532</v>
      </c>
      <c r="H230">
        <v>1</v>
      </c>
      <c r="I230" t="s">
        <v>3061</v>
      </c>
    </row>
    <row r="231" spans="1:9" x14ac:dyDescent="0.25">
      <c r="A231" s="79">
        <v>281</v>
      </c>
      <c r="B231">
        <v>30</v>
      </c>
      <c r="C231">
        <v>1060</v>
      </c>
      <c r="D231" t="s">
        <v>532</v>
      </c>
      <c r="E231">
        <v>467</v>
      </c>
      <c r="F231">
        <v>849</v>
      </c>
      <c r="G231" t="s">
        <v>532</v>
      </c>
      <c r="H231">
        <v>1</v>
      </c>
      <c r="I231" t="s">
        <v>3062</v>
      </c>
    </row>
    <row r="232" spans="1:9" x14ac:dyDescent="0.25">
      <c r="A232" s="79">
        <v>282</v>
      </c>
      <c r="B232">
        <v>30</v>
      </c>
      <c r="C232">
        <v>1060</v>
      </c>
      <c r="D232" t="s">
        <v>532</v>
      </c>
      <c r="E232">
        <v>467</v>
      </c>
      <c r="F232">
        <v>849</v>
      </c>
      <c r="G232" t="s">
        <v>532</v>
      </c>
      <c r="H232">
        <v>1</v>
      </c>
      <c r="I232" t="s">
        <v>3063</v>
      </c>
    </row>
    <row r="233" spans="1:9" x14ac:dyDescent="0.25">
      <c r="A233" s="79">
        <v>284</v>
      </c>
      <c r="B233">
        <v>30</v>
      </c>
      <c r="C233">
        <v>1060</v>
      </c>
      <c r="D233" t="s">
        <v>532</v>
      </c>
      <c r="E233">
        <v>467</v>
      </c>
      <c r="F233">
        <v>849</v>
      </c>
      <c r="G233" t="s">
        <v>532</v>
      </c>
      <c r="H233">
        <v>1</v>
      </c>
      <c r="I233" t="s">
        <v>3064</v>
      </c>
    </row>
    <row r="234" spans="1:9" x14ac:dyDescent="0.25">
      <c r="A234" s="79">
        <v>285</v>
      </c>
      <c r="B234">
        <v>15</v>
      </c>
      <c r="C234">
        <v>143</v>
      </c>
      <c r="D234" t="s">
        <v>264</v>
      </c>
      <c r="E234">
        <v>178</v>
      </c>
      <c r="F234">
        <v>381</v>
      </c>
      <c r="G234" t="s">
        <v>264</v>
      </c>
      <c r="H234">
        <v>7</v>
      </c>
      <c r="I234" t="s">
        <v>3065</v>
      </c>
    </row>
    <row r="235" spans="1:9" x14ac:dyDescent="0.25">
      <c r="A235" s="79">
        <v>286</v>
      </c>
      <c r="B235">
        <v>5</v>
      </c>
      <c r="C235">
        <v>30</v>
      </c>
      <c r="D235" t="s">
        <v>2864</v>
      </c>
      <c r="E235">
        <v>17</v>
      </c>
      <c r="F235">
        <v>104</v>
      </c>
      <c r="G235" t="s">
        <v>2865</v>
      </c>
      <c r="H235">
        <v>7</v>
      </c>
      <c r="I235" t="s">
        <v>3066</v>
      </c>
    </row>
    <row r="236" spans="1:9" x14ac:dyDescent="0.25">
      <c r="A236" s="79">
        <v>287</v>
      </c>
      <c r="B236">
        <v>10</v>
      </c>
      <c r="C236">
        <v>13</v>
      </c>
      <c r="D236" t="s">
        <v>107</v>
      </c>
      <c r="E236">
        <v>10</v>
      </c>
      <c r="F236">
        <v>57</v>
      </c>
      <c r="G236" t="s">
        <v>107</v>
      </c>
      <c r="H236">
        <v>7</v>
      </c>
      <c r="I236" t="s">
        <v>3067</v>
      </c>
    </row>
    <row r="237" spans="1:9" x14ac:dyDescent="0.25">
      <c r="A237" s="79">
        <v>288</v>
      </c>
      <c r="B237">
        <v>15</v>
      </c>
      <c r="C237">
        <v>143</v>
      </c>
      <c r="D237" t="s">
        <v>264</v>
      </c>
      <c r="E237">
        <v>178</v>
      </c>
      <c r="F237">
        <v>381</v>
      </c>
      <c r="G237" t="s">
        <v>264</v>
      </c>
      <c r="H237">
        <v>7</v>
      </c>
      <c r="I237" t="s">
        <v>3068</v>
      </c>
    </row>
    <row r="238" spans="1:9" x14ac:dyDescent="0.25">
      <c r="A238" s="79">
        <v>289</v>
      </c>
      <c r="B238">
        <v>2</v>
      </c>
      <c r="C238">
        <v>1</v>
      </c>
      <c r="D238" t="s">
        <v>103</v>
      </c>
      <c r="E238">
        <v>2</v>
      </c>
      <c r="F238">
        <v>3</v>
      </c>
      <c r="G238" t="s">
        <v>103</v>
      </c>
      <c r="H238">
        <v>7</v>
      </c>
      <c r="I238" t="s">
        <v>3069</v>
      </c>
    </row>
    <row r="239" spans="1:9" x14ac:dyDescent="0.25">
      <c r="A239" s="79">
        <v>290</v>
      </c>
      <c r="B239">
        <v>11</v>
      </c>
      <c r="C239">
        <v>7</v>
      </c>
      <c r="D239" t="s">
        <v>2330</v>
      </c>
      <c r="E239">
        <v>9</v>
      </c>
      <c r="F239">
        <v>41</v>
      </c>
      <c r="G239" t="s">
        <v>2330</v>
      </c>
      <c r="H239">
        <v>7</v>
      </c>
      <c r="I239" t="s">
        <v>3070</v>
      </c>
    </row>
    <row r="240" spans="1:9" x14ac:dyDescent="0.25">
      <c r="A240" s="79">
        <v>291</v>
      </c>
      <c r="B240">
        <v>17</v>
      </c>
      <c r="C240">
        <v>256</v>
      </c>
      <c r="D240" t="s">
        <v>2311</v>
      </c>
      <c r="E240">
        <v>179</v>
      </c>
      <c r="F240">
        <v>382</v>
      </c>
      <c r="G240" t="s">
        <v>2311</v>
      </c>
      <c r="H240">
        <v>7</v>
      </c>
      <c r="I240" t="s">
        <v>3071</v>
      </c>
    </row>
    <row r="241" spans="1:9" x14ac:dyDescent="0.25">
      <c r="A241" s="79">
        <v>292</v>
      </c>
      <c r="B241">
        <v>2</v>
      </c>
      <c r="C241">
        <v>1</v>
      </c>
      <c r="D241" t="s">
        <v>103</v>
      </c>
      <c r="E241">
        <v>2</v>
      </c>
      <c r="F241">
        <v>3</v>
      </c>
      <c r="G241" t="s">
        <v>103</v>
      </c>
      <c r="H241">
        <v>7</v>
      </c>
      <c r="I241" t="s">
        <v>3072</v>
      </c>
    </row>
    <row r="242" spans="1:9" x14ac:dyDescent="0.25">
      <c r="A242" s="79">
        <v>293</v>
      </c>
      <c r="B242">
        <v>11</v>
      </c>
      <c r="C242">
        <v>7</v>
      </c>
      <c r="D242" t="s">
        <v>2330</v>
      </c>
      <c r="E242">
        <v>9</v>
      </c>
      <c r="F242">
        <v>41</v>
      </c>
      <c r="G242" t="s">
        <v>2330</v>
      </c>
      <c r="H242">
        <v>7</v>
      </c>
      <c r="I242" t="s">
        <v>3073</v>
      </c>
    </row>
    <row r="243" spans="1:9" x14ac:dyDescent="0.25">
      <c r="A243" s="79">
        <v>294</v>
      </c>
      <c r="B243">
        <v>8</v>
      </c>
      <c r="C243">
        <v>22</v>
      </c>
      <c r="D243" t="s">
        <v>108</v>
      </c>
      <c r="E243">
        <v>11</v>
      </c>
      <c r="F243">
        <v>58</v>
      </c>
      <c r="G243" t="s">
        <v>108</v>
      </c>
      <c r="H243">
        <v>7</v>
      </c>
      <c r="I243" t="s">
        <v>3074</v>
      </c>
    </row>
    <row r="244" spans="1:9" x14ac:dyDescent="0.25">
      <c r="A244" s="79">
        <v>295</v>
      </c>
      <c r="B244">
        <v>18</v>
      </c>
      <c r="C244">
        <v>75</v>
      </c>
      <c r="D244" t="s">
        <v>198</v>
      </c>
      <c r="E244">
        <v>110</v>
      </c>
      <c r="F244">
        <v>281</v>
      </c>
      <c r="G244" t="s">
        <v>198</v>
      </c>
      <c r="H244">
        <v>7</v>
      </c>
      <c r="I244" t="s">
        <v>3075</v>
      </c>
    </row>
    <row r="245" spans="1:9" x14ac:dyDescent="0.25">
      <c r="A245" s="79">
        <v>296</v>
      </c>
      <c r="B245">
        <v>7</v>
      </c>
      <c r="C245">
        <v>9</v>
      </c>
      <c r="D245" t="s">
        <v>2308</v>
      </c>
      <c r="E245">
        <v>180</v>
      </c>
      <c r="F245">
        <v>383</v>
      </c>
      <c r="G245" t="s">
        <v>2308</v>
      </c>
      <c r="H245">
        <v>7</v>
      </c>
      <c r="I245" t="s">
        <v>3076</v>
      </c>
    </row>
    <row r="246" spans="1:9" x14ac:dyDescent="0.25">
      <c r="A246" s="79">
        <v>297</v>
      </c>
      <c r="B246">
        <v>2</v>
      </c>
      <c r="C246">
        <v>1</v>
      </c>
      <c r="D246" t="s">
        <v>103</v>
      </c>
      <c r="E246">
        <v>2</v>
      </c>
      <c r="F246">
        <v>3</v>
      </c>
      <c r="G246" t="s">
        <v>103</v>
      </c>
      <c r="H246">
        <v>7</v>
      </c>
      <c r="I246" t="s">
        <v>3077</v>
      </c>
    </row>
    <row r="247" spans="1:9" x14ac:dyDescent="0.25">
      <c r="A247" s="79">
        <v>298</v>
      </c>
      <c r="B247">
        <v>11</v>
      </c>
      <c r="C247">
        <v>7</v>
      </c>
      <c r="D247" t="s">
        <v>2330</v>
      </c>
      <c r="E247">
        <v>9</v>
      </c>
      <c r="F247">
        <v>41</v>
      </c>
      <c r="G247" t="s">
        <v>2330</v>
      </c>
      <c r="H247">
        <v>7</v>
      </c>
      <c r="I247" t="s">
        <v>3078</v>
      </c>
    </row>
    <row r="248" spans="1:9" x14ac:dyDescent="0.25">
      <c r="A248" s="79">
        <v>299</v>
      </c>
      <c r="B248">
        <v>8</v>
      </c>
      <c r="C248">
        <v>22</v>
      </c>
      <c r="D248" t="s">
        <v>108</v>
      </c>
      <c r="E248">
        <v>11</v>
      </c>
      <c r="F248">
        <v>58</v>
      </c>
      <c r="G248" t="s">
        <v>108</v>
      </c>
      <c r="H248">
        <v>7</v>
      </c>
      <c r="I248" t="s">
        <v>3079</v>
      </c>
    </row>
    <row r="249" spans="1:9" x14ac:dyDescent="0.25">
      <c r="A249" s="79">
        <v>300</v>
      </c>
      <c r="B249">
        <v>21</v>
      </c>
      <c r="C249">
        <v>258</v>
      </c>
      <c r="D249" t="s">
        <v>2952</v>
      </c>
      <c r="E249">
        <v>306</v>
      </c>
      <c r="F249">
        <v>537</v>
      </c>
      <c r="G249" t="s">
        <v>2952</v>
      </c>
      <c r="H249">
        <v>7</v>
      </c>
      <c r="I249" t="s">
        <v>3080</v>
      </c>
    </row>
    <row r="250" spans="1:9" x14ac:dyDescent="0.25">
      <c r="A250" s="79">
        <v>301</v>
      </c>
      <c r="B250">
        <v>12</v>
      </c>
      <c r="C250">
        <v>125</v>
      </c>
      <c r="D250" t="s">
        <v>2328</v>
      </c>
      <c r="E250">
        <v>16</v>
      </c>
      <c r="F250">
        <v>103</v>
      </c>
      <c r="G250" t="s">
        <v>2328</v>
      </c>
      <c r="H250">
        <v>7</v>
      </c>
      <c r="I250" t="s">
        <v>3081</v>
      </c>
    </row>
    <row r="251" spans="1:9" x14ac:dyDescent="0.25">
      <c r="A251" s="79">
        <v>303</v>
      </c>
      <c r="B251">
        <v>6</v>
      </c>
      <c r="C251">
        <v>20</v>
      </c>
      <c r="D251" t="s">
        <v>109</v>
      </c>
      <c r="E251">
        <v>14</v>
      </c>
      <c r="F251">
        <v>92</v>
      </c>
      <c r="G251" t="s">
        <v>109</v>
      </c>
      <c r="H251">
        <v>7</v>
      </c>
      <c r="I251" t="s">
        <v>3082</v>
      </c>
    </row>
    <row r="252" spans="1:9" x14ac:dyDescent="0.25">
      <c r="A252" s="79">
        <v>304</v>
      </c>
      <c r="B252">
        <v>16</v>
      </c>
      <c r="C252">
        <v>300</v>
      </c>
      <c r="D252" t="s">
        <v>2310</v>
      </c>
      <c r="E252">
        <v>18</v>
      </c>
      <c r="F252">
        <v>108</v>
      </c>
      <c r="G252" t="s">
        <v>2310</v>
      </c>
      <c r="H252">
        <v>7</v>
      </c>
      <c r="I252" t="s">
        <v>3083</v>
      </c>
    </row>
    <row r="253" spans="1:9" x14ac:dyDescent="0.25">
      <c r="A253" s="79">
        <v>305</v>
      </c>
      <c r="B253">
        <v>9</v>
      </c>
      <c r="C253">
        <v>26</v>
      </c>
      <c r="D253" t="s">
        <v>2329</v>
      </c>
      <c r="E253">
        <v>19</v>
      </c>
      <c r="F253">
        <v>117</v>
      </c>
      <c r="G253" t="s">
        <v>2329</v>
      </c>
      <c r="H253">
        <v>7</v>
      </c>
      <c r="I253" t="s">
        <v>3084</v>
      </c>
    </row>
    <row r="254" spans="1:9" x14ac:dyDescent="0.25">
      <c r="A254" s="79">
        <v>306</v>
      </c>
      <c r="B254">
        <v>16</v>
      </c>
      <c r="C254">
        <v>300</v>
      </c>
      <c r="D254" t="s">
        <v>2310</v>
      </c>
      <c r="E254">
        <v>18</v>
      </c>
      <c r="F254">
        <v>108</v>
      </c>
      <c r="G254" t="s">
        <v>2310</v>
      </c>
      <c r="H254">
        <v>7</v>
      </c>
      <c r="I254" t="s">
        <v>3085</v>
      </c>
    </row>
    <row r="255" spans="1:9" x14ac:dyDescent="0.25">
      <c r="A255" s="79">
        <v>307</v>
      </c>
      <c r="B255">
        <v>3</v>
      </c>
      <c r="C255">
        <v>10</v>
      </c>
      <c r="D255" t="s">
        <v>2325</v>
      </c>
      <c r="E255">
        <v>5</v>
      </c>
      <c r="F255">
        <v>20</v>
      </c>
      <c r="G255" t="s">
        <v>2325</v>
      </c>
      <c r="H255">
        <v>7</v>
      </c>
      <c r="I255" t="s">
        <v>3086</v>
      </c>
    </row>
    <row r="256" spans="1:9" x14ac:dyDescent="0.25">
      <c r="A256" s="79">
        <v>309</v>
      </c>
      <c r="B256">
        <v>10</v>
      </c>
      <c r="C256">
        <v>13</v>
      </c>
      <c r="D256" t="s">
        <v>107</v>
      </c>
      <c r="E256">
        <v>10</v>
      </c>
      <c r="F256">
        <v>57</v>
      </c>
      <c r="G256" t="s">
        <v>107</v>
      </c>
      <c r="H256">
        <v>7</v>
      </c>
      <c r="I256" t="s">
        <v>3087</v>
      </c>
    </row>
    <row r="257" spans="1:9" x14ac:dyDescent="0.25">
      <c r="A257" s="79">
        <v>311</v>
      </c>
      <c r="B257">
        <v>17</v>
      </c>
      <c r="C257">
        <v>256</v>
      </c>
      <c r="D257" t="s">
        <v>2311</v>
      </c>
      <c r="E257">
        <v>179</v>
      </c>
      <c r="F257">
        <v>382</v>
      </c>
      <c r="G257" t="s">
        <v>2311</v>
      </c>
      <c r="H257">
        <v>7</v>
      </c>
      <c r="I257" t="s">
        <v>3088</v>
      </c>
    </row>
    <row r="258" spans="1:9" x14ac:dyDescent="0.25">
      <c r="A258" s="79">
        <v>313</v>
      </c>
      <c r="B258">
        <v>6</v>
      </c>
      <c r="C258">
        <v>20</v>
      </c>
      <c r="D258" t="s">
        <v>109</v>
      </c>
      <c r="E258">
        <v>14</v>
      </c>
      <c r="F258">
        <v>92</v>
      </c>
      <c r="G258" t="s">
        <v>109</v>
      </c>
      <c r="H258">
        <v>7</v>
      </c>
      <c r="I258" t="s">
        <v>3089</v>
      </c>
    </row>
    <row r="259" spans="1:9" x14ac:dyDescent="0.25">
      <c r="A259" s="79">
        <v>314</v>
      </c>
      <c r="B259">
        <v>5</v>
      </c>
      <c r="C259">
        <v>30</v>
      </c>
      <c r="D259" t="s">
        <v>2864</v>
      </c>
      <c r="E259">
        <v>17</v>
      </c>
      <c r="F259">
        <v>104</v>
      </c>
      <c r="G259" t="s">
        <v>2865</v>
      </c>
      <c r="H259">
        <v>7</v>
      </c>
      <c r="I259" t="s">
        <v>3090</v>
      </c>
    </row>
    <row r="260" spans="1:9" x14ac:dyDescent="0.25">
      <c r="A260" s="79">
        <v>315</v>
      </c>
      <c r="B260">
        <v>15</v>
      </c>
      <c r="C260">
        <v>143</v>
      </c>
      <c r="D260" t="s">
        <v>264</v>
      </c>
      <c r="E260">
        <v>178</v>
      </c>
      <c r="F260">
        <v>381</v>
      </c>
      <c r="G260" t="s">
        <v>264</v>
      </c>
      <c r="H260">
        <v>7</v>
      </c>
      <c r="I260" t="s">
        <v>3091</v>
      </c>
    </row>
    <row r="261" spans="1:9" x14ac:dyDescent="0.25">
      <c r="A261" s="79">
        <v>316</v>
      </c>
      <c r="B261">
        <v>9</v>
      </c>
      <c r="C261">
        <v>26</v>
      </c>
      <c r="D261" t="s">
        <v>2329</v>
      </c>
      <c r="E261">
        <v>19</v>
      </c>
      <c r="F261">
        <v>117</v>
      </c>
      <c r="G261" t="s">
        <v>2329</v>
      </c>
      <c r="H261">
        <v>7</v>
      </c>
      <c r="I261" t="s">
        <v>3092</v>
      </c>
    </row>
    <row r="262" spans="1:9" x14ac:dyDescent="0.25">
      <c r="A262" s="79">
        <v>317</v>
      </c>
      <c r="B262">
        <v>7</v>
      </c>
      <c r="C262">
        <v>9</v>
      </c>
      <c r="D262" t="s">
        <v>2308</v>
      </c>
      <c r="E262">
        <v>180</v>
      </c>
      <c r="F262">
        <v>383</v>
      </c>
      <c r="G262" t="s">
        <v>2308</v>
      </c>
      <c r="H262">
        <v>7</v>
      </c>
      <c r="I262" t="s">
        <v>3093</v>
      </c>
    </row>
    <row r="263" spans="1:9" x14ac:dyDescent="0.25">
      <c r="A263" s="79">
        <v>319</v>
      </c>
      <c r="B263">
        <v>10</v>
      </c>
      <c r="C263">
        <v>13</v>
      </c>
      <c r="D263" t="s">
        <v>107</v>
      </c>
      <c r="E263">
        <v>10</v>
      </c>
      <c r="F263">
        <v>57</v>
      </c>
      <c r="G263" t="s">
        <v>107</v>
      </c>
      <c r="H263">
        <v>7</v>
      </c>
      <c r="I263" t="s">
        <v>555</v>
      </c>
    </row>
    <row r="264" spans="1:9" x14ac:dyDescent="0.25">
      <c r="A264" s="79">
        <v>320</v>
      </c>
      <c r="B264">
        <v>17</v>
      </c>
      <c r="C264">
        <v>256</v>
      </c>
      <c r="D264" t="s">
        <v>2311</v>
      </c>
      <c r="E264">
        <v>179</v>
      </c>
      <c r="F264">
        <v>382</v>
      </c>
      <c r="G264" t="s">
        <v>2311</v>
      </c>
      <c r="H264">
        <v>7</v>
      </c>
      <c r="I264" t="s">
        <v>3094</v>
      </c>
    </row>
    <row r="265" spans="1:9" x14ac:dyDescent="0.25">
      <c r="A265" s="79">
        <v>321</v>
      </c>
      <c r="B265">
        <v>17</v>
      </c>
      <c r="C265">
        <v>256</v>
      </c>
      <c r="D265" t="s">
        <v>2311</v>
      </c>
      <c r="E265">
        <v>179</v>
      </c>
      <c r="F265">
        <v>382</v>
      </c>
      <c r="G265" t="s">
        <v>2311</v>
      </c>
      <c r="H265">
        <v>7</v>
      </c>
      <c r="I265" t="s">
        <v>3095</v>
      </c>
    </row>
    <row r="266" spans="1:9" x14ac:dyDescent="0.25">
      <c r="A266" s="79">
        <v>322</v>
      </c>
      <c r="B266">
        <v>12</v>
      </c>
      <c r="C266">
        <v>125</v>
      </c>
      <c r="D266" t="s">
        <v>2328</v>
      </c>
      <c r="E266">
        <v>16</v>
      </c>
      <c r="F266">
        <v>103</v>
      </c>
      <c r="G266" t="s">
        <v>2328</v>
      </c>
      <c r="H266">
        <v>7</v>
      </c>
      <c r="I266" t="s">
        <v>3096</v>
      </c>
    </row>
    <row r="267" spans="1:9" x14ac:dyDescent="0.25">
      <c r="A267" s="79">
        <v>323</v>
      </c>
      <c r="B267">
        <v>6</v>
      </c>
      <c r="C267">
        <v>20</v>
      </c>
      <c r="D267" t="s">
        <v>109</v>
      </c>
      <c r="E267">
        <v>14</v>
      </c>
      <c r="F267">
        <v>92</v>
      </c>
      <c r="G267" t="s">
        <v>109</v>
      </c>
      <c r="H267">
        <v>7</v>
      </c>
      <c r="I267" t="s">
        <v>3097</v>
      </c>
    </row>
    <row r="268" spans="1:9" x14ac:dyDescent="0.25">
      <c r="A268" s="79">
        <v>324</v>
      </c>
      <c r="B268">
        <v>19</v>
      </c>
      <c r="C268">
        <v>201</v>
      </c>
      <c r="D268" t="s">
        <v>2948</v>
      </c>
      <c r="E268">
        <v>304</v>
      </c>
      <c r="F268">
        <v>534</v>
      </c>
      <c r="G268" t="s">
        <v>2948</v>
      </c>
      <c r="H268">
        <v>7</v>
      </c>
      <c r="I268" t="s">
        <v>3098</v>
      </c>
    </row>
    <row r="269" spans="1:9" x14ac:dyDescent="0.25">
      <c r="A269" s="79">
        <v>325</v>
      </c>
      <c r="B269">
        <v>7</v>
      </c>
      <c r="C269">
        <v>9</v>
      </c>
      <c r="D269" t="s">
        <v>2308</v>
      </c>
      <c r="E269">
        <v>180</v>
      </c>
      <c r="F269">
        <v>383</v>
      </c>
      <c r="G269" t="s">
        <v>2308</v>
      </c>
      <c r="H269">
        <v>7</v>
      </c>
      <c r="I269" t="s">
        <v>3099</v>
      </c>
    </row>
    <row r="270" spans="1:9" x14ac:dyDescent="0.25">
      <c r="A270" s="79">
        <v>328</v>
      </c>
      <c r="B270">
        <v>30</v>
      </c>
      <c r="C270">
        <v>1060</v>
      </c>
      <c r="D270" t="s">
        <v>532</v>
      </c>
      <c r="E270">
        <v>467</v>
      </c>
      <c r="F270">
        <v>849</v>
      </c>
      <c r="G270" t="s">
        <v>532</v>
      </c>
      <c r="H270">
        <v>1</v>
      </c>
      <c r="I270" t="s">
        <v>3100</v>
      </c>
    </row>
    <row r="271" spans="1:9" x14ac:dyDescent="0.25">
      <c r="A271" s="79">
        <v>329</v>
      </c>
      <c r="B271">
        <v>30</v>
      </c>
      <c r="C271">
        <v>1060</v>
      </c>
      <c r="D271" t="s">
        <v>532</v>
      </c>
      <c r="E271">
        <v>467</v>
      </c>
      <c r="F271">
        <v>849</v>
      </c>
      <c r="G271" t="s">
        <v>532</v>
      </c>
      <c r="H271">
        <v>1</v>
      </c>
      <c r="I271" t="s">
        <v>3101</v>
      </c>
    </row>
    <row r="272" spans="1:9" x14ac:dyDescent="0.25">
      <c r="A272" s="79">
        <v>330</v>
      </c>
      <c r="B272">
        <v>30</v>
      </c>
      <c r="C272">
        <v>1060</v>
      </c>
      <c r="D272" t="s">
        <v>532</v>
      </c>
      <c r="E272">
        <v>467</v>
      </c>
      <c r="F272">
        <v>849</v>
      </c>
      <c r="G272" t="s">
        <v>532</v>
      </c>
      <c r="H272">
        <v>1</v>
      </c>
      <c r="I272" t="s">
        <v>3102</v>
      </c>
    </row>
    <row r="273" spans="1:9" x14ac:dyDescent="0.25">
      <c r="A273" s="79">
        <v>331</v>
      </c>
      <c r="B273">
        <v>30</v>
      </c>
      <c r="C273">
        <v>1060</v>
      </c>
      <c r="D273" t="s">
        <v>532</v>
      </c>
      <c r="E273">
        <v>467</v>
      </c>
      <c r="F273">
        <v>849</v>
      </c>
      <c r="G273" t="s">
        <v>532</v>
      </c>
      <c r="H273">
        <v>3</v>
      </c>
      <c r="I273" t="s">
        <v>3103</v>
      </c>
    </row>
    <row r="274" spans="1:9" x14ac:dyDescent="0.25">
      <c r="A274" s="79">
        <v>333</v>
      </c>
      <c r="B274">
        <v>30</v>
      </c>
      <c r="C274">
        <v>1060</v>
      </c>
      <c r="D274" t="s">
        <v>532</v>
      </c>
      <c r="E274">
        <v>467</v>
      </c>
      <c r="F274">
        <v>849</v>
      </c>
      <c r="G274" t="s">
        <v>532</v>
      </c>
      <c r="H274">
        <v>7</v>
      </c>
      <c r="I274" t="s">
        <v>3104</v>
      </c>
    </row>
    <row r="275" spans="1:9" x14ac:dyDescent="0.25">
      <c r="A275" s="79">
        <v>334</v>
      </c>
      <c r="B275">
        <v>30</v>
      </c>
      <c r="C275">
        <v>1060</v>
      </c>
      <c r="D275" t="s">
        <v>532</v>
      </c>
      <c r="E275">
        <v>467</v>
      </c>
      <c r="F275">
        <v>849</v>
      </c>
      <c r="G275" t="s">
        <v>532</v>
      </c>
      <c r="H275">
        <v>7</v>
      </c>
      <c r="I275" t="s">
        <v>3105</v>
      </c>
    </row>
    <row r="276" spans="1:9" x14ac:dyDescent="0.25">
      <c r="A276" s="79">
        <v>335</v>
      </c>
      <c r="B276">
        <v>30</v>
      </c>
      <c r="C276">
        <v>1060</v>
      </c>
      <c r="D276" t="s">
        <v>532</v>
      </c>
      <c r="E276">
        <v>467</v>
      </c>
      <c r="F276">
        <v>849</v>
      </c>
      <c r="G276" t="s">
        <v>532</v>
      </c>
      <c r="H276">
        <v>7</v>
      </c>
      <c r="I276" t="s">
        <v>3106</v>
      </c>
    </row>
    <row r="277" spans="1:9" x14ac:dyDescent="0.25">
      <c r="A277" s="79">
        <v>336</v>
      </c>
      <c r="B277">
        <v>30</v>
      </c>
      <c r="C277">
        <v>1060</v>
      </c>
      <c r="D277" t="s">
        <v>532</v>
      </c>
      <c r="E277">
        <v>467</v>
      </c>
      <c r="F277">
        <v>849</v>
      </c>
      <c r="G277" t="s">
        <v>532</v>
      </c>
      <c r="H277">
        <v>7</v>
      </c>
      <c r="I277" t="s">
        <v>656</v>
      </c>
    </row>
    <row r="278" spans="1:9" x14ac:dyDescent="0.25">
      <c r="A278" s="79">
        <v>337</v>
      </c>
      <c r="B278">
        <v>31</v>
      </c>
      <c r="C278">
        <v>1313</v>
      </c>
      <c r="D278" t="s">
        <v>2336</v>
      </c>
      <c r="E278">
        <v>589</v>
      </c>
      <c r="F278">
        <v>980</v>
      </c>
      <c r="G278" t="s">
        <v>3107</v>
      </c>
      <c r="H278">
        <v>1</v>
      </c>
      <c r="I278" t="s">
        <v>3108</v>
      </c>
    </row>
    <row r="279" spans="1:9" x14ac:dyDescent="0.25">
      <c r="A279" s="79">
        <v>338</v>
      </c>
      <c r="B279">
        <v>31</v>
      </c>
      <c r="C279">
        <v>1313</v>
      </c>
      <c r="D279" t="s">
        <v>2336</v>
      </c>
      <c r="E279">
        <v>589</v>
      </c>
      <c r="F279">
        <v>980</v>
      </c>
      <c r="G279" t="s">
        <v>3107</v>
      </c>
      <c r="H279">
        <v>1</v>
      </c>
      <c r="I279" t="s">
        <v>3109</v>
      </c>
    </row>
    <row r="280" spans="1:9" x14ac:dyDescent="0.25">
      <c r="A280" s="79">
        <v>339</v>
      </c>
      <c r="B280">
        <v>31</v>
      </c>
      <c r="C280">
        <v>1313</v>
      </c>
      <c r="D280" t="s">
        <v>2336</v>
      </c>
      <c r="E280">
        <v>589</v>
      </c>
      <c r="F280">
        <v>980</v>
      </c>
      <c r="G280" t="s">
        <v>3107</v>
      </c>
      <c r="H280">
        <v>1</v>
      </c>
      <c r="I280" t="s">
        <v>3110</v>
      </c>
    </row>
    <row r="281" spans="1:9" x14ac:dyDescent="0.25">
      <c r="A281" s="79">
        <v>340</v>
      </c>
      <c r="B281">
        <v>31</v>
      </c>
      <c r="C281">
        <v>1313</v>
      </c>
      <c r="D281" t="s">
        <v>2336</v>
      </c>
      <c r="E281">
        <v>589</v>
      </c>
      <c r="F281">
        <v>980</v>
      </c>
      <c r="G281" t="s">
        <v>3107</v>
      </c>
      <c r="H281">
        <v>1</v>
      </c>
      <c r="I281" t="s">
        <v>3111</v>
      </c>
    </row>
    <row r="282" spans="1:9" x14ac:dyDescent="0.25">
      <c r="A282" s="79">
        <v>341</v>
      </c>
      <c r="B282">
        <v>6</v>
      </c>
      <c r="C282">
        <v>20</v>
      </c>
      <c r="D282" t="s">
        <v>109</v>
      </c>
      <c r="E282">
        <v>14</v>
      </c>
      <c r="F282">
        <v>92</v>
      </c>
      <c r="G282" t="s">
        <v>109</v>
      </c>
      <c r="H282">
        <v>6</v>
      </c>
      <c r="I282" t="s">
        <v>3112</v>
      </c>
    </row>
    <row r="283" spans="1:9" x14ac:dyDescent="0.25">
      <c r="A283" s="79">
        <v>342</v>
      </c>
      <c r="B283">
        <v>2</v>
      </c>
      <c r="C283">
        <v>1</v>
      </c>
      <c r="D283" t="s">
        <v>103</v>
      </c>
      <c r="E283">
        <v>2</v>
      </c>
      <c r="F283">
        <v>3</v>
      </c>
      <c r="G283" t="s">
        <v>103</v>
      </c>
      <c r="H283">
        <v>7</v>
      </c>
      <c r="I283" t="s">
        <v>3113</v>
      </c>
    </row>
    <row r="284" spans="1:9" x14ac:dyDescent="0.25">
      <c r="A284" s="79">
        <v>343</v>
      </c>
      <c r="B284">
        <v>29</v>
      </c>
      <c r="C284">
        <v>1006</v>
      </c>
      <c r="D284" t="s">
        <v>2332</v>
      </c>
      <c r="E284">
        <v>448</v>
      </c>
      <c r="F284">
        <v>823</v>
      </c>
      <c r="G284" t="s">
        <v>3035</v>
      </c>
      <c r="H284">
        <v>7</v>
      </c>
      <c r="I284" t="s">
        <v>3114</v>
      </c>
    </row>
    <row r="285" spans="1:9" x14ac:dyDescent="0.25">
      <c r="A285" s="79">
        <v>344</v>
      </c>
      <c r="B285">
        <v>23</v>
      </c>
      <c r="C285">
        <v>255</v>
      </c>
      <c r="D285" t="s">
        <v>2388</v>
      </c>
      <c r="E285">
        <v>154</v>
      </c>
      <c r="F285">
        <v>347</v>
      </c>
      <c r="G285" t="s">
        <v>2388</v>
      </c>
      <c r="H285">
        <v>7</v>
      </c>
      <c r="I285" t="s">
        <v>3115</v>
      </c>
    </row>
    <row r="286" spans="1:9" x14ac:dyDescent="0.25">
      <c r="A286" s="79">
        <v>346</v>
      </c>
      <c r="B286">
        <v>31</v>
      </c>
      <c r="C286">
        <v>1313</v>
      </c>
      <c r="D286" t="s">
        <v>2336</v>
      </c>
      <c r="E286">
        <v>589</v>
      </c>
      <c r="F286">
        <v>980</v>
      </c>
      <c r="G286" t="s">
        <v>3107</v>
      </c>
      <c r="H286">
        <v>3</v>
      </c>
      <c r="I286" t="s">
        <v>3116</v>
      </c>
    </row>
    <row r="287" spans="1:9" x14ac:dyDescent="0.25">
      <c r="A287" s="79">
        <v>347</v>
      </c>
      <c r="B287">
        <v>31</v>
      </c>
      <c r="C287">
        <v>1313</v>
      </c>
      <c r="D287" t="s">
        <v>2336</v>
      </c>
      <c r="E287">
        <v>589</v>
      </c>
      <c r="F287">
        <v>980</v>
      </c>
      <c r="G287" t="s">
        <v>3107</v>
      </c>
      <c r="H287">
        <v>7</v>
      </c>
      <c r="I287" t="s">
        <v>3117</v>
      </c>
    </row>
    <row r="288" spans="1:9" x14ac:dyDescent="0.25">
      <c r="A288" s="79">
        <v>348</v>
      </c>
      <c r="B288">
        <v>27</v>
      </c>
      <c r="C288">
        <v>667</v>
      </c>
      <c r="D288" t="s">
        <v>452</v>
      </c>
      <c r="E288">
        <v>379</v>
      </c>
      <c r="F288">
        <v>684</v>
      </c>
      <c r="G288" t="s">
        <v>452</v>
      </c>
      <c r="H288">
        <v>7</v>
      </c>
      <c r="I288" t="s">
        <v>3118</v>
      </c>
    </row>
    <row r="289" spans="1:9" x14ac:dyDescent="0.25">
      <c r="A289" s="79">
        <v>349</v>
      </c>
      <c r="B289">
        <v>32</v>
      </c>
      <c r="C289">
        <v>1349</v>
      </c>
      <c r="D289" t="s">
        <v>2335</v>
      </c>
      <c r="E289">
        <v>616</v>
      </c>
      <c r="F289">
        <v>1011</v>
      </c>
      <c r="G289" t="s">
        <v>2335</v>
      </c>
      <c r="H289">
        <v>1</v>
      </c>
      <c r="I289" t="s">
        <v>3119</v>
      </c>
    </row>
    <row r="290" spans="1:9" x14ac:dyDescent="0.25">
      <c r="A290" s="79">
        <v>350</v>
      </c>
      <c r="B290">
        <v>32</v>
      </c>
      <c r="C290">
        <v>1349</v>
      </c>
      <c r="D290" t="s">
        <v>2335</v>
      </c>
      <c r="E290">
        <v>616</v>
      </c>
      <c r="F290">
        <v>1011</v>
      </c>
      <c r="G290" t="s">
        <v>2335</v>
      </c>
      <c r="H290">
        <v>1</v>
      </c>
      <c r="I290" t="s">
        <v>3120</v>
      </c>
    </row>
    <row r="291" spans="1:9" x14ac:dyDescent="0.25">
      <c r="A291" s="79">
        <v>351</v>
      </c>
      <c r="B291">
        <v>32</v>
      </c>
      <c r="C291">
        <v>1349</v>
      </c>
      <c r="D291" t="s">
        <v>2335</v>
      </c>
      <c r="E291">
        <v>616</v>
      </c>
      <c r="F291">
        <v>1011</v>
      </c>
      <c r="G291" t="s">
        <v>2335</v>
      </c>
      <c r="H291">
        <v>1</v>
      </c>
      <c r="I291" t="s">
        <v>3121</v>
      </c>
    </row>
    <row r="292" spans="1:9" x14ac:dyDescent="0.25">
      <c r="A292" s="79">
        <v>352</v>
      </c>
      <c r="B292">
        <v>32</v>
      </c>
      <c r="C292">
        <v>1349</v>
      </c>
      <c r="D292" t="s">
        <v>2335</v>
      </c>
      <c r="E292">
        <v>616</v>
      </c>
      <c r="F292">
        <v>1011</v>
      </c>
      <c r="G292" t="s">
        <v>2335</v>
      </c>
      <c r="H292">
        <v>1</v>
      </c>
      <c r="I292" t="s">
        <v>3122</v>
      </c>
    </row>
    <row r="293" spans="1:9" x14ac:dyDescent="0.25">
      <c r="A293" s="79">
        <v>353</v>
      </c>
      <c r="B293">
        <v>32</v>
      </c>
      <c r="C293">
        <v>1349</v>
      </c>
      <c r="D293" t="s">
        <v>2335</v>
      </c>
      <c r="E293">
        <v>616</v>
      </c>
      <c r="F293">
        <v>1011</v>
      </c>
      <c r="G293" t="s">
        <v>2335</v>
      </c>
      <c r="H293">
        <v>1</v>
      </c>
      <c r="I293" t="s">
        <v>3123</v>
      </c>
    </row>
    <row r="294" spans="1:9" x14ac:dyDescent="0.25">
      <c r="A294" s="79">
        <v>354</v>
      </c>
      <c r="B294">
        <v>32</v>
      </c>
      <c r="C294">
        <v>1349</v>
      </c>
      <c r="D294" t="s">
        <v>2335</v>
      </c>
      <c r="E294">
        <v>616</v>
      </c>
      <c r="F294">
        <v>1011</v>
      </c>
      <c r="G294" t="s">
        <v>2335</v>
      </c>
      <c r="H294">
        <v>1</v>
      </c>
      <c r="I294" t="s">
        <v>3124</v>
      </c>
    </row>
    <row r="295" spans="1:9" x14ac:dyDescent="0.25">
      <c r="A295" s="79">
        <v>355</v>
      </c>
      <c r="B295">
        <v>32</v>
      </c>
      <c r="C295">
        <v>1349</v>
      </c>
      <c r="D295" t="s">
        <v>2335</v>
      </c>
      <c r="E295">
        <v>616</v>
      </c>
      <c r="F295">
        <v>1011</v>
      </c>
      <c r="G295" t="s">
        <v>2335</v>
      </c>
      <c r="H295">
        <v>1</v>
      </c>
      <c r="I295" t="s">
        <v>3125</v>
      </c>
    </row>
    <row r="296" spans="1:9" x14ac:dyDescent="0.25">
      <c r="A296" s="79">
        <v>356</v>
      </c>
      <c r="B296">
        <v>32</v>
      </c>
      <c r="C296">
        <v>1349</v>
      </c>
      <c r="D296" t="s">
        <v>2335</v>
      </c>
      <c r="E296">
        <v>616</v>
      </c>
      <c r="F296">
        <v>1011</v>
      </c>
      <c r="G296" t="s">
        <v>2335</v>
      </c>
      <c r="H296">
        <v>1</v>
      </c>
      <c r="I296" t="s">
        <v>3126</v>
      </c>
    </row>
    <row r="297" spans="1:9" x14ac:dyDescent="0.25">
      <c r="A297" s="79">
        <v>357</v>
      </c>
      <c r="B297">
        <v>32</v>
      </c>
      <c r="C297">
        <v>1349</v>
      </c>
      <c r="D297" t="s">
        <v>2335</v>
      </c>
      <c r="E297">
        <v>616</v>
      </c>
      <c r="F297">
        <v>1011</v>
      </c>
      <c r="G297" t="s">
        <v>2335</v>
      </c>
      <c r="H297">
        <v>1</v>
      </c>
      <c r="I297" t="s">
        <v>3127</v>
      </c>
    </row>
    <row r="298" spans="1:9" x14ac:dyDescent="0.25">
      <c r="A298" s="79">
        <v>358</v>
      </c>
      <c r="B298">
        <v>32</v>
      </c>
      <c r="C298">
        <v>1349</v>
      </c>
      <c r="D298" t="s">
        <v>2335</v>
      </c>
      <c r="E298">
        <v>616</v>
      </c>
      <c r="F298">
        <v>1011</v>
      </c>
      <c r="G298" t="s">
        <v>2335</v>
      </c>
      <c r="H298">
        <v>1</v>
      </c>
      <c r="I298" t="s">
        <v>3128</v>
      </c>
    </row>
    <row r="299" spans="1:9" x14ac:dyDescent="0.25">
      <c r="A299" s="79">
        <v>359</v>
      </c>
      <c r="B299">
        <v>32</v>
      </c>
      <c r="C299">
        <v>1349</v>
      </c>
      <c r="D299" t="s">
        <v>2335</v>
      </c>
      <c r="E299">
        <v>616</v>
      </c>
      <c r="F299">
        <v>1011</v>
      </c>
      <c r="G299" t="s">
        <v>2335</v>
      </c>
      <c r="H299">
        <v>1</v>
      </c>
      <c r="I299" t="s">
        <v>3129</v>
      </c>
    </row>
    <row r="300" spans="1:9" x14ac:dyDescent="0.25">
      <c r="A300" s="79">
        <v>360</v>
      </c>
      <c r="B300">
        <v>33</v>
      </c>
      <c r="C300">
        <v>1429</v>
      </c>
      <c r="D300" t="s">
        <v>681</v>
      </c>
      <c r="E300">
        <v>632</v>
      </c>
      <c r="F300">
        <v>1027</v>
      </c>
      <c r="G300" t="s">
        <v>681</v>
      </c>
      <c r="H300">
        <v>1</v>
      </c>
      <c r="I300" t="s">
        <v>3130</v>
      </c>
    </row>
    <row r="301" spans="1:9" x14ac:dyDescent="0.25">
      <c r="A301" s="79">
        <v>361</v>
      </c>
      <c r="B301">
        <v>28</v>
      </c>
      <c r="C301">
        <v>994</v>
      </c>
      <c r="D301" t="s">
        <v>2333</v>
      </c>
      <c r="E301">
        <v>442</v>
      </c>
      <c r="F301">
        <v>816</v>
      </c>
      <c r="G301" t="s">
        <v>2333</v>
      </c>
      <c r="H301">
        <v>7</v>
      </c>
      <c r="I301" t="s">
        <v>3131</v>
      </c>
    </row>
    <row r="302" spans="1:9" x14ac:dyDescent="0.25">
      <c r="A302" s="79">
        <v>362</v>
      </c>
      <c r="B302">
        <v>29</v>
      </c>
      <c r="C302">
        <v>1006</v>
      </c>
      <c r="D302" t="s">
        <v>2332</v>
      </c>
      <c r="E302">
        <v>448</v>
      </c>
      <c r="F302">
        <v>823</v>
      </c>
      <c r="G302" t="s">
        <v>3035</v>
      </c>
      <c r="H302">
        <v>7</v>
      </c>
      <c r="I302" t="s">
        <v>3132</v>
      </c>
    </row>
    <row r="303" spans="1:9" x14ac:dyDescent="0.25">
      <c r="A303" s="79">
        <v>364</v>
      </c>
      <c r="B303">
        <v>32</v>
      </c>
      <c r="C303">
        <v>1349</v>
      </c>
      <c r="D303" t="s">
        <v>2335</v>
      </c>
      <c r="E303">
        <v>616</v>
      </c>
      <c r="F303">
        <v>1011</v>
      </c>
      <c r="G303" t="s">
        <v>2335</v>
      </c>
      <c r="H303">
        <v>3</v>
      </c>
      <c r="I303" t="s">
        <v>3133</v>
      </c>
    </row>
    <row r="304" spans="1:9" x14ac:dyDescent="0.25">
      <c r="A304" s="79">
        <v>365</v>
      </c>
      <c r="B304">
        <v>32</v>
      </c>
      <c r="C304">
        <v>1349</v>
      </c>
      <c r="D304" t="s">
        <v>2335</v>
      </c>
      <c r="E304">
        <v>616</v>
      </c>
      <c r="F304">
        <v>1011</v>
      </c>
      <c r="G304" t="s">
        <v>2335</v>
      </c>
      <c r="H304">
        <v>1</v>
      </c>
      <c r="I304" t="s">
        <v>3134</v>
      </c>
    </row>
    <row r="305" spans="1:9" x14ac:dyDescent="0.25">
      <c r="A305" s="79">
        <v>366</v>
      </c>
      <c r="B305">
        <v>32</v>
      </c>
      <c r="C305">
        <v>1349</v>
      </c>
      <c r="D305" t="s">
        <v>2335</v>
      </c>
      <c r="E305">
        <v>616</v>
      </c>
      <c r="F305">
        <v>1011</v>
      </c>
      <c r="G305" t="s">
        <v>2335</v>
      </c>
      <c r="H305">
        <v>7</v>
      </c>
      <c r="I305" t="s">
        <v>3135</v>
      </c>
    </row>
    <row r="306" spans="1:9" x14ac:dyDescent="0.25">
      <c r="A306" s="79">
        <v>367</v>
      </c>
      <c r="B306">
        <v>32</v>
      </c>
      <c r="C306">
        <v>1349</v>
      </c>
      <c r="D306" t="s">
        <v>2335</v>
      </c>
      <c r="E306">
        <v>616</v>
      </c>
      <c r="F306">
        <v>1011</v>
      </c>
      <c r="G306" t="s">
        <v>2335</v>
      </c>
      <c r="H306">
        <v>7</v>
      </c>
      <c r="I306" t="s">
        <v>3136</v>
      </c>
    </row>
    <row r="307" spans="1:9" x14ac:dyDescent="0.25">
      <c r="A307" s="79">
        <v>368</v>
      </c>
      <c r="B307">
        <v>32</v>
      </c>
      <c r="C307">
        <v>1349</v>
      </c>
      <c r="D307" t="s">
        <v>2335</v>
      </c>
      <c r="E307">
        <v>616</v>
      </c>
      <c r="F307">
        <v>1011</v>
      </c>
      <c r="G307" t="s">
        <v>2335</v>
      </c>
      <c r="H307">
        <v>7</v>
      </c>
      <c r="I307" t="s">
        <v>3137</v>
      </c>
    </row>
    <row r="308" spans="1:9" x14ac:dyDescent="0.25">
      <c r="A308" s="79">
        <v>369</v>
      </c>
      <c r="B308">
        <v>32</v>
      </c>
      <c r="C308">
        <v>1349</v>
      </c>
      <c r="D308" t="s">
        <v>2335</v>
      </c>
      <c r="E308">
        <v>616</v>
      </c>
      <c r="F308">
        <v>1011</v>
      </c>
      <c r="G308" t="s">
        <v>2335</v>
      </c>
      <c r="H308">
        <v>1</v>
      </c>
      <c r="I308" t="s">
        <v>3138</v>
      </c>
    </row>
    <row r="309" spans="1:9" x14ac:dyDescent="0.25">
      <c r="A309" s="79">
        <v>370</v>
      </c>
      <c r="B309">
        <v>16</v>
      </c>
      <c r="C309">
        <v>300</v>
      </c>
      <c r="D309" t="s">
        <v>2310</v>
      </c>
      <c r="E309">
        <v>18</v>
      </c>
      <c r="F309">
        <v>108</v>
      </c>
      <c r="G309" t="s">
        <v>2310</v>
      </c>
      <c r="H309">
        <v>6</v>
      </c>
      <c r="I309" t="s">
        <v>3139</v>
      </c>
    </row>
    <row r="310" spans="1:9" x14ac:dyDescent="0.25">
      <c r="A310" s="79">
        <v>371</v>
      </c>
      <c r="B310">
        <v>17</v>
      </c>
      <c r="C310">
        <v>256</v>
      </c>
      <c r="D310" t="s">
        <v>2311</v>
      </c>
      <c r="E310">
        <v>179</v>
      </c>
      <c r="F310">
        <v>382</v>
      </c>
      <c r="G310" t="s">
        <v>2311</v>
      </c>
      <c r="H310">
        <v>6</v>
      </c>
      <c r="I310" t="s">
        <v>3140</v>
      </c>
    </row>
    <row r="311" spans="1:9" x14ac:dyDescent="0.25">
      <c r="A311" s="79">
        <v>372</v>
      </c>
      <c r="B311">
        <v>12</v>
      </c>
      <c r="C311">
        <v>125</v>
      </c>
      <c r="D311" t="s">
        <v>2328</v>
      </c>
      <c r="E311">
        <v>16</v>
      </c>
      <c r="F311">
        <v>103</v>
      </c>
      <c r="G311" t="s">
        <v>2328</v>
      </c>
      <c r="H311">
        <v>7</v>
      </c>
      <c r="I311" t="s">
        <v>3141</v>
      </c>
    </row>
    <row r="312" spans="1:9" x14ac:dyDescent="0.25">
      <c r="A312" s="79">
        <v>373</v>
      </c>
      <c r="B312">
        <v>33</v>
      </c>
      <c r="C312">
        <v>1429</v>
      </c>
      <c r="D312" t="s">
        <v>681</v>
      </c>
      <c r="E312">
        <v>632</v>
      </c>
      <c r="F312">
        <v>1027</v>
      </c>
      <c r="G312" t="s">
        <v>681</v>
      </c>
      <c r="H312">
        <v>7</v>
      </c>
      <c r="I312" t="s">
        <v>3142</v>
      </c>
    </row>
    <row r="313" spans="1:9" x14ac:dyDescent="0.25">
      <c r="A313" s="79">
        <v>374</v>
      </c>
      <c r="B313">
        <v>34</v>
      </c>
      <c r="C313">
        <v>1484</v>
      </c>
      <c r="D313" t="s">
        <v>2338</v>
      </c>
      <c r="E313">
        <v>407</v>
      </c>
      <c r="F313">
        <v>726</v>
      </c>
      <c r="G313" t="s">
        <v>2338</v>
      </c>
      <c r="H313">
        <v>1</v>
      </c>
      <c r="I313" t="s">
        <v>3143</v>
      </c>
    </row>
    <row r="314" spans="1:9" x14ac:dyDescent="0.25">
      <c r="A314" s="79">
        <v>375</v>
      </c>
      <c r="B314">
        <v>34</v>
      </c>
      <c r="C314">
        <v>1484</v>
      </c>
      <c r="D314" t="s">
        <v>2338</v>
      </c>
      <c r="E314">
        <v>407</v>
      </c>
      <c r="F314">
        <v>726</v>
      </c>
      <c r="G314" t="s">
        <v>2338</v>
      </c>
      <c r="H314">
        <v>1</v>
      </c>
      <c r="I314" t="s">
        <v>3144</v>
      </c>
    </row>
    <row r="315" spans="1:9" x14ac:dyDescent="0.25">
      <c r="A315" s="79">
        <v>376</v>
      </c>
      <c r="B315">
        <v>34</v>
      </c>
      <c r="C315">
        <v>1484</v>
      </c>
      <c r="D315" t="s">
        <v>2338</v>
      </c>
      <c r="E315">
        <v>407</v>
      </c>
      <c r="F315">
        <v>726</v>
      </c>
      <c r="G315" t="s">
        <v>2338</v>
      </c>
      <c r="H315">
        <v>1</v>
      </c>
      <c r="I315" t="s">
        <v>3145</v>
      </c>
    </row>
    <row r="316" spans="1:9" x14ac:dyDescent="0.25">
      <c r="A316" s="79">
        <v>377</v>
      </c>
      <c r="B316">
        <v>34</v>
      </c>
      <c r="C316">
        <v>1484</v>
      </c>
      <c r="D316" t="s">
        <v>2338</v>
      </c>
      <c r="E316">
        <v>407</v>
      </c>
      <c r="F316">
        <v>726</v>
      </c>
      <c r="G316" t="s">
        <v>2338</v>
      </c>
      <c r="H316">
        <v>1</v>
      </c>
      <c r="I316" t="s">
        <v>3146</v>
      </c>
    </row>
    <row r="317" spans="1:9" x14ac:dyDescent="0.25">
      <c r="A317" s="79">
        <v>378</v>
      </c>
      <c r="B317">
        <v>34</v>
      </c>
      <c r="C317">
        <v>1484</v>
      </c>
      <c r="D317" t="s">
        <v>2338</v>
      </c>
      <c r="E317">
        <v>407</v>
      </c>
      <c r="F317">
        <v>726</v>
      </c>
      <c r="G317" t="s">
        <v>2338</v>
      </c>
      <c r="H317">
        <v>6</v>
      </c>
      <c r="I317" t="s">
        <v>3147</v>
      </c>
    </row>
    <row r="318" spans="1:9" x14ac:dyDescent="0.25">
      <c r="A318" s="79">
        <v>379</v>
      </c>
      <c r="B318">
        <v>34</v>
      </c>
      <c r="C318">
        <v>1484</v>
      </c>
      <c r="D318" t="s">
        <v>2338</v>
      </c>
      <c r="E318">
        <v>407</v>
      </c>
      <c r="F318">
        <v>726</v>
      </c>
      <c r="G318" t="s">
        <v>2338</v>
      </c>
      <c r="H318">
        <v>1</v>
      </c>
      <c r="I318" t="s">
        <v>3148</v>
      </c>
    </row>
    <row r="319" spans="1:9" x14ac:dyDescent="0.25">
      <c r="A319" s="79">
        <v>381</v>
      </c>
      <c r="B319">
        <v>36</v>
      </c>
      <c r="C319">
        <v>1555</v>
      </c>
      <c r="D319" t="s">
        <v>3149</v>
      </c>
      <c r="E319">
        <v>681</v>
      </c>
      <c r="F319">
        <v>1086</v>
      </c>
      <c r="G319" t="s">
        <v>3149</v>
      </c>
      <c r="H319">
        <v>1</v>
      </c>
      <c r="I319" t="s">
        <v>3150</v>
      </c>
    </row>
    <row r="320" spans="1:9" x14ac:dyDescent="0.25">
      <c r="A320" s="79">
        <v>382</v>
      </c>
      <c r="B320">
        <v>36</v>
      </c>
      <c r="C320">
        <v>1555</v>
      </c>
      <c r="D320" t="s">
        <v>3149</v>
      </c>
      <c r="E320">
        <v>681</v>
      </c>
      <c r="F320">
        <v>1086</v>
      </c>
      <c r="G320" t="s">
        <v>3149</v>
      </c>
      <c r="H320">
        <v>1</v>
      </c>
      <c r="I320" t="s">
        <v>3151</v>
      </c>
    </row>
    <row r="321" spans="1:9" x14ac:dyDescent="0.25">
      <c r="A321" s="79">
        <v>383</v>
      </c>
      <c r="B321">
        <v>36</v>
      </c>
      <c r="C321">
        <v>1555</v>
      </c>
      <c r="D321" t="s">
        <v>3149</v>
      </c>
      <c r="E321">
        <v>681</v>
      </c>
      <c r="F321">
        <v>1086</v>
      </c>
      <c r="G321" t="s">
        <v>3149</v>
      </c>
      <c r="H321">
        <v>1</v>
      </c>
      <c r="I321" t="s">
        <v>3152</v>
      </c>
    </row>
    <row r="322" spans="1:9" x14ac:dyDescent="0.25">
      <c r="A322" s="79">
        <v>384</v>
      </c>
      <c r="B322">
        <v>36</v>
      </c>
      <c r="C322">
        <v>1555</v>
      </c>
      <c r="D322" t="s">
        <v>3149</v>
      </c>
      <c r="E322">
        <v>681</v>
      </c>
      <c r="F322">
        <v>1086</v>
      </c>
      <c r="G322" t="s">
        <v>3149</v>
      </c>
      <c r="H322">
        <v>1</v>
      </c>
      <c r="I322" t="s">
        <v>3153</v>
      </c>
    </row>
    <row r="323" spans="1:9" x14ac:dyDescent="0.25">
      <c r="A323" s="79">
        <v>386</v>
      </c>
      <c r="B323">
        <v>36</v>
      </c>
      <c r="C323">
        <v>1555</v>
      </c>
      <c r="D323" t="s">
        <v>3149</v>
      </c>
      <c r="E323">
        <v>681</v>
      </c>
      <c r="F323">
        <v>1086</v>
      </c>
      <c r="G323" t="s">
        <v>3149</v>
      </c>
      <c r="H323">
        <v>1</v>
      </c>
      <c r="I323" t="s">
        <v>3154</v>
      </c>
    </row>
    <row r="324" spans="1:9" x14ac:dyDescent="0.25">
      <c r="A324" s="79">
        <v>387</v>
      </c>
      <c r="B324">
        <v>36</v>
      </c>
      <c r="C324">
        <v>1555</v>
      </c>
      <c r="D324" t="s">
        <v>3149</v>
      </c>
      <c r="E324">
        <v>681</v>
      </c>
      <c r="F324">
        <v>1086</v>
      </c>
      <c r="G324" t="s">
        <v>3149</v>
      </c>
      <c r="H324">
        <v>1</v>
      </c>
      <c r="I324" t="s">
        <v>3155</v>
      </c>
    </row>
    <row r="325" spans="1:9" x14ac:dyDescent="0.25">
      <c r="A325" s="79">
        <v>388</v>
      </c>
      <c r="B325">
        <v>34</v>
      </c>
      <c r="C325">
        <v>1484</v>
      </c>
      <c r="D325" t="s">
        <v>2338</v>
      </c>
      <c r="E325">
        <v>407</v>
      </c>
      <c r="F325">
        <v>726</v>
      </c>
      <c r="G325" t="s">
        <v>2338</v>
      </c>
      <c r="H325">
        <v>7</v>
      </c>
      <c r="I325" t="s">
        <v>3156</v>
      </c>
    </row>
    <row r="326" spans="1:9" x14ac:dyDescent="0.25">
      <c r="A326" s="79">
        <v>390</v>
      </c>
      <c r="B326">
        <v>29</v>
      </c>
      <c r="C326">
        <v>1006</v>
      </c>
      <c r="D326" t="s">
        <v>2332</v>
      </c>
      <c r="E326">
        <v>448</v>
      </c>
      <c r="F326">
        <v>823</v>
      </c>
      <c r="G326" t="s">
        <v>3035</v>
      </c>
      <c r="H326">
        <v>6</v>
      </c>
      <c r="I326" t="s">
        <v>3157</v>
      </c>
    </row>
    <row r="327" spans="1:9" x14ac:dyDescent="0.25">
      <c r="A327" s="79">
        <v>391</v>
      </c>
      <c r="B327">
        <v>36</v>
      </c>
      <c r="C327">
        <v>1555</v>
      </c>
      <c r="D327" t="s">
        <v>3149</v>
      </c>
      <c r="E327">
        <v>681</v>
      </c>
      <c r="F327">
        <v>1086</v>
      </c>
      <c r="G327" t="s">
        <v>3149</v>
      </c>
      <c r="H327">
        <v>6</v>
      </c>
      <c r="I327" t="s">
        <v>3158</v>
      </c>
    </row>
    <row r="328" spans="1:9" x14ac:dyDescent="0.25">
      <c r="A328" s="79">
        <v>396</v>
      </c>
      <c r="B328">
        <v>36</v>
      </c>
      <c r="C328">
        <v>1555</v>
      </c>
      <c r="D328" t="s">
        <v>3149</v>
      </c>
      <c r="E328">
        <v>681</v>
      </c>
      <c r="F328">
        <v>1086</v>
      </c>
      <c r="G328" t="s">
        <v>3149</v>
      </c>
      <c r="H328">
        <v>7</v>
      </c>
      <c r="I328" t="s">
        <v>3159</v>
      </c>
    </row>
    <row r="329" spans="1:9" x14ac:dyDescent="0.25">
      <c r="A329" s="79">
        <v>397</v>
      </c>
      <c r="B329">
        <v>36</v>
      </c>
      <c r="C329">
        <v>1555</v>
      </c>
      <c r="D329" t="s">
        <v>3149</v>
      </c>
      <c r="E329">
        <v>681</v>
      </c>
      <c r="F329">
        <v>1086</v>
      </c>
      <c r="G329" t="s">
        <v>3149</v>
      </c>
      <c r="H329">
        <v>1</v>
      </c>
      <c r="I329" t="s">
        <v>3160</v>
      </c>
    </row>
    <row r="330" spans="1:9" x14ac:dyDescent="0.25">
      <c r="A330" s="79">
        <v>398</v>
      </c>
      <c r="B330">
        <v>7</v>
      </c>
      <c r="C330">
        <v>9</v>
      </c>
      <c r="D330" t="s">
        <v>2308</v>
      </c>
      <c r="E330">
        <v>180</v>
      </c>
      <c r="F330">
        <v>383</v>
      </c>
      <c r="G330" t="s">
        <v>2308</v>
      </c>
      <c r="H330">
        <v>6</v>
      </c>
      <c r="I330" t="s">
        <v>3161</v>
      </c>
    </row>
    <row r="331" spans="1:9" x14ac:dyDescent="0.25">
      <c r="A331" s="79">
        <v>399</v>
      </c>
      <c r="B331">
        <v>36</v>
      </c>
      <c r="C331">
        <v>1555</v>
      </c>
      <c r="D331" t="s">
        <v>3149</v>
      </c>
      <c r="E331">
        <v>681</v>
      </c>
      <c r="F331">
        <v>1086</v>
      </c>
      <c r="G331" t="s">
        <v>3149</v>
      </c>
      <c r="H331">
        <v>3</v>
      </c>
      <c r="I331" t="s">
        <v>3162</v>
      </c>
    </row>
    <row r="332" spans="1:9" x14ac:dyDescent="0.25">
      <c r="A332" s="79">
        <v>400</v>
      </c>
      <c r="B332">
        <v>36</v>
      </c>
      <c r="C332">
        <v>1555</v>
      </c>
      <c r="D332" t="s">
        <v>3149</v>
      </c>
      <c r="E332">
        <v>681</v>
      </c>
      <c r="F332">
        <v>1086</v>
      </c>
      <c r="G332" t="s">
        <v>3149</v>
      </c>
      <c r="H332">
        <v>7</v>
      </c>
      <c r="I332" t="s">
        <v>3163</v>
      </c>
    </row>
    <row r="333" spans="1:9" x14ac:dyDescent="0.25">
      <c r="A333" s="79">
        <v>401</v>
      </c>
      <c r="B333">
        <v>36</v>
      </c>
      <c r="C333">
        <v>1555</v>
      </c>
      <c r="D333" t="s">
        <v>3149</v>
      </c>
      <c r="E333">
        <v>681</v>
      </c>
      <c r="F333">
        <v>1086</v>
      </c>
      <c r="G333" t="s">
        <v>3149</v>
      </c>
      <c r="H333">
        <v>7</v>
      </c>
      <c r="I333" t="s">
        <v>3164</v>
      </c>
    </row>
    <row r="334" spans="1:9" x14ac:dyDescent="0.25">
      <c r="A334" s="79">
        <v>402</v>
      </c>
      <c r="B334">
        <v>37</v>
      </c>
      <c r="C334">
        <v>1654</v>
      </c>
      <c r="D334" t="s">
        <v>3165</v>
      </c>
      <c r="E334">
        <v>720</v>
      </c>
      <c r="F334">
        <v>1133</v>
      </c>
      <c r="G334" t="s">
        <v>3165</v>
      </c>
      <c r="H334">
        <v>1</v>
      </c>
      <c r="I334" t="s">
        <v>3166</v>
      </c>
    </row>
    <row r="335" spans="1:9" x14ac:dyDescent="0.25">
      <c r="A335" s="79">
        <v>403</v>
      </c>
      <c r="B335">
        <v>37</v>
      </c>
      <c r="C335">
        <v>1654</v>
      </c>
      <c r="D335" t="s">
        <v>3165</v>
      </c>
      <c r="E335">
        <v>720</v>
      </c>
      <c r="F335">
        <v>1133</v>
      </c>
      <c r="G335" t="s">
        <v>3165</v>
      </c>
      <c r="H335">
        <v>1</v>
      </c>
      <c r="I335" t="s">
        <v>3167</v>
      </c>
    </row>
    <row r="336" spans="1:9" x14ac:dyDescent="0.25">
      <c r="A336" s="79">
        <v>404</v>
      </c>
      <c r="B336">
        <v>37</v>
      </c>
      <c r="C336">
        <v>1654</v>
      </c>
      <c r="D336" t="s">
        <v>3165</v>
      </c>
      <c r="E336">
        <v>720</v>
      </c>
      <c r="F336">
        <v>1133</v>
      </c>
      <c r="G336" t="s">
        <v>3165</v>
      </c>
      <c r="H336">
        <v>1</v>
      </c>
      <c r="I336" t="s">
        <v>3168</v>
      </c>
    </row>
    <row r="337" spans="1:9" x14ac:dyDescent="0.25">
      <c r="A337" s="79">
        <v>405</v>
      </c>
      <c r="B337">
        <v>37</v>
      </c>
      <c r="C337">
        <v>1654</v>
      </c>
      <c r="D337" t="s">
        <v>3165</v>
      </c>
      <c r="E337">
        <v>720</v>
      </c>
      <c r="F337">
        <v>1133</v>
      </c>
      <c r="G337" t="s">
        <v>3165</v>
      </c>
      <c r="H337">
        <v>1</v>
      </c>
      <c r="I337" t="s">
        <v>3169</v>
      </c>
    </row>
    <row r="338" spans="1:9" x14ac:dyDescent="0.25">
      <c r="A338" s="79">
        <v>406</v>
      </c>
      <c r="B338">
        <v>37</v>
      </c>
      <c r="C338">
        <v>1654</v>
      </c>
      <c r="D338" t="s">
        <v>3165</v>
      </c>
      <c r="E338">
        <v>720</v>
      </c>
      <c r="F338">
        <v>1133</v>
      </c>
      <c r="G338" t="s">
        <v>3165</v>
      </c>
      <c r="H338">
        <v>1</v>
      </c>
      <c r="I338" t="s">
        <v>3170</v>
      </c>
    </row>
    <row r="339" spans="1:9" x14ac:dyDescent="0.25">
      <c r="A339" s="79">
        <v>409</v>
      </c>
      <c r="B339">
        <v>3</v>
      </c>
      <c r="C339">
        <v>10</v>
      </c>
      <c r="D339" t="s">
        <v>2325</v>
      </c>
      <c r="E339">
        <v>5</v>
      </c>
      <c r="F339">
        <v>20</v>
      </c>
      <c r="G339" t="s">
        <v>2325</v>
      </c>
      <c r="H339">
        <v>7</v>
      </c>
      <c r="I339" t="s">
        <v>3171</v>
      </c>
    </row>
    <row r="340" spans="1:9" x14ac:dyDescent="0.25">
      <c r="A340" s="79">
        <v>410</v>
      </c>
      <c r="B340">
        <v>36</v>
      </c>
      <c r="C340">
        <v>1555</v>
      </c>
      <c r="D340" t="s">
        <v>3149</v>
      </c>
      <c r="E340">
        <v>681</v>
      </c>
      <c r="F340">
        <v>1086</v>
      </c>
      <c r="G340" t="s">
        <v>3149</v>
      </c>
      <c r="H340">
        <v>7</v>
      </c>
      <c r="I340" t="s">
        <v>3172</v>
      </c>
    </row>
    <row r="341" spans="1:9" x14ac:dyDescent="0.25">
      <c r="A341" s="79">
        <v>411</v>
      </c>
      <c r="B341">
        <v>40</v>
      </c>
      <c r="C341">
        <v>1782</v>
      </c>
      <c r="D341" t="s">
        <v>3173</v>
      </c>
      <c r="E341">
        <v>4294967296</v>
      </c>
      <c r="F341">
        <v>0</v>
      </c>
      <c r="H341">
        <v>1</v>
      </c>
      <c r="I341" t="s">
        <v>3174</v>
      </c>
    </row>
    <row r="342" spans="1:9" x14ac:dyDescent="0.25">
      <c r="A342" s="79">
        <v>412</v>
      </c>
      <c r="B342">
        <v>40</v>
      </c>
      <c r="C342">
        <v>1782</v>
      </c>
      <c r="D342" t="s">
        <v>3173</v>
      </c>
      <c r="E342">
        <v>4294967296</v>
      </c>
      <c r="F342">
        <v>0</v>
      </c>
      <c r="H342">
        <v>1</v>
      </c>
      <c r="I342" t="s">
        <v>3175</v>
      </c>
    </row>
    <row r="343" spans="1:9" x14ac:dyDescent="0.25">
      <c r="A343" s="79">
        <v>413</v>
      </c>
      <c r="B343">
        <v>40</v>
      </c>
      <c r="C343">
        <v>1782</v>
      </c>
      <c r="D343" t="s">
        <v>3173</v>
      </c>
      <c r="E343">
        <v>4294967296</v>
      </c>
      <c r="F343">
        <v>0</v>
      </c>
      <c r="H343">
        <v>1</v>
      </c>
      <c r="I343" t="s">
        <v>3176</v>
      </c>
    </row>
    <row r="344" spans="1:9" x14ac:dyDescent="0.25">
      <c r="A344" s="79">
        <v>414</v>
      </c>
      <c r="B344">
        <v>40</v>
      </c>
      <c r="C344">
        <v>1782</v>
      </c>
      <c r="D344" t="s">
        <v>3173</v>
      </c>
      <c r="E344">
        <v>4294967296</v>
      </c>
      <c r="F344">
        <v>0</v>
      </c>
      <c r="H344">
        <v>1</v>
      </c>
      <c r="I344" t="s">
        <v>3177</v>
      </c>
    </row>
    <row r="345" spans="1:9" x14ac:dyDescent="0.25">
      <c r="A345" s="79">
        <v>415</v>
      </c>
      <c r="B345">
        <v>38</v>
      </c>
      <c r="C345">
        <v>1719</v>
      </c>
      <c r="D345" t="s">
        <v>3178</v>
      </c>
      <c r="E345">
        <v>743</v>
      </c>
      <c r="F345">
        <v>1160</v>
      </c>
      <c r="G345" t="s">
        <v>3178</v>
      </c>
      <c r="H345">
        <v>1</v>
      </c>
      <c r="I345" t="s">
        <v>3179</v>
      </c>
    </row>
    <row r="346" spans="1:9" x14ac:dyDescent="0.25">
      <c r="A346" s="79">
        <v>416</v>
      </c>
      <c r="B346">
        <v>38</v>
      </c>
      <c r="C346">
        <v>1719</v>
      </c>
      <c r="D346" t="s">
        <v>3178</v>
      </c>
      <c r="E346">
        <v>743</v>
      </c>
      <c r="F346">
        <v>1160</v>
      </c>
      <c r="G346" t="s">
        <v>3178</v>
      </c>
      <c r="H346">
        <v>1</v>
      </c>
      <c r="I346" t="s">
        <v>3180</v>
      </c>
    </row>
    <row r="347" spans="1:9" x14ac:dyDescent="0.25">
      <c r="A347" s="79">
        <v>417</v>
      </c>
      <c r="B347">
        <v>38</v>
      </c>
      <c r="C347">
        <v>1719</v>
      </c>
      <c r="D347" t="s">
        <v>3178</v>
      </c>
      <c r="E347">
        <v>743</v>
      </c>
      <c r="F347">
        <v>1160</v>
      </c>
      <c r="G347" t="s">
        <v>3178</v>
      </c>
      <c r="H347">
        <v>1</v>
      </c>
      <c r="I347" t="s">
        <v>3181</v>
      </c>
    </row>
    <row r="348" spans="1:9" x14ac:dyDescent="0.25">
      <c r="A348" s="79">
        <v>418</v>
      </c>
      <c r="B348">
        <v>38</v>
      </c>
      <c r="C348">
        <v>1719</v>
      </c>
      <c r="D348" t="s">
        <v>3178</v>
      </c>
      <c r="E348">
        <v>743</v>
      </c>
      <c r="F348">
        <v>1160</v>
      </c>
      <c r="G348" t="s">
        <v>3178</v>
      </c>
      <c r="H348">
        <v>1</v>
      </c>
      <c r="I348" t="s">
        <v>3182</v>
      </c>
    </row>
    <row r="349" spans="1:9" x14ac:dyDescent="0.25">
      <c r="A349" s="79">
        <v>419</v>
      </c>
      <c r="B349">
        <v>38</v>
      </c>
      <c r="C349">
        <v>1719</v>
      </c>
      <c r="D349" t="s">
        <v>3178</v>
      </c>
      <c r="E349">
        <v>743</v>
      </c>
      <c r="F349">
        <v>1160</v>
      </c>
      <c r="G349" t="s">
        <v>3178</v>
      </c>
      <c r="H349">
        <v>1</v>
      </c>
      <c r="I349" t="s">
        <v>3183</v>
      </c>
    </row>
    <row r="350" spans="1:9" x14ac:dyDescent="0.25">
      <c r="A350" s="79">
        <v>420</v>
      </c>
      <c r="B350">
        <v>38</v>
      </c>
      <c r="C350">
        <v>1719</v>
      </c>
      <c r="D350" t="s">
        <v>3178</v>
      </c>
      <c r="E350">
        <v>743</v>
      </c>
      <c r="F350">
        <v>1160</v>
      </c>
      <c r="G350" t="s">
        <v>3178</v>
      </c>
      <c r="H350">
        <v>1</v>
      </c>
      <c r="I350" t="s">
        <v>3184</v>
      </c>
    </row>
    <row r="351" spans="1:9" x14ac:dyDescent="0.25">
      <c r="A351" s="79">
        <v>421</v>
      </c>
      <c r="B351">
        <v>38</v>
      </c>
      <c r="C351">
        <v>1719</v>
      </c>
      <c r="D351" t="s">
        <v>3178</v>
      </c>
      <c r="E351">
        <v>743</v>
      </c>
      <c r="F351">
        <v>1160</v>
      </c>
      <c r="G351" t="s">
        <v>3178</v>
      </c>
      <c r="H351">
        <v>1</v>
      </c>
      <c r="I351" t="s">
        <v>3185</v>
      </c>
    </row>
    <row r="352" spans="1:9" x14ac:dyDescent="0.25">
      <c r="A352" s="79">
        <v>422</v>
      </c>
      <c r="B352">
        <v>37</v>
      </c>
      <c r="C352">
        <v>1654</v>
      </c>
      <c r="D352" t="s">
        <v>3165</v>
      </c>
      <c r="E352">
        <v>720</v>
      </c>
      <c r="F352">
        <v>1133</v>
      </c>
      <c r="G352" t="s">
        <v>3165</v>
      </c>
      <c r="H352">
        <v>7</v>
      </c>
      <c r="I352" t="s">
        <v>3186</v>
      </c>
    </row>
    <row r="353" spans="1:9" x14ac:dyDescent="0.25">
      <c r="A353" s="79">
        <v>423</v>
      </c>
      <c r="B353">
        <v>37</v>
      </c>
      <c r="C353">
        <v>1654</v>
      </c>
      <c r="D353" t="s">
        <v>3165</v>
      </c>
      <c r="E353">
        <v>720</v>
      </c>
      <c r="F353">
        <v>1133</v>
      </c>
      <c r="G353" t="s">
        <v>3165</v>
      </c>
      <c r="H353">
        <v>7</v>
      </c>
      <c r="I353" t="s">
        <v>3187</v>
      </c>
    </row>
    <row r="354" spans="1:9" x14ac:dyDescent="0.25">
      <c r="A354" s="79">
        <v>424</v>
      </c>
      <c r="B354">
        <v>27</v>
      </c>
      <c r="C354">
        <v>667</v>
      </c>
      <c r="D354" t="s">
        <v>452</v>
      </c>
      <c r="E354">
        <v>379</v>
      </c>
      <c r="F354">
        <v>684</v>
      </c>
      <c r="G354" t="s">
        <v>452</v>
      </c>
      <c r="H354">
        <v>6</v>
      </c>
      <c r="I354" t="s">
        <v>3188</v>
      </c>
    </row>
    <row r="355" spans="1:9" x14ac:dyDescent="0.25">
      <c r="A355" s="79">
        <v>425</v>
      </c>
      <c r="B355">
        <v>6</v>
      </c>
      <c r="C355">
        <v>20</v>
      </c>
      <c r="D355" t="s">
        <v>109</v>
      </c>
      <c r="E355">
        <v>14</v>
      </c>
      <c r="F355">
        <v>92</v>
      </c>
      <c r="G355" t="s">
        <v>109</v>
      </c>
      <c r="H355">
        <v>6</v>
      </c>
      <c r="I355" t="s">
        <v>3189</v>
      </c>
    </row>
    <row r="356" spans="1:9" x14ac:dyDescent="0.25">
      <c r="A356" s="79">
        <v>426</v>
      </c>
      <c r="B356">
        <v>38</v>
      </c>
      <c r="C356">
        <v>1719</v>
      </c>
      <c r="D356" t="s">
        <v>3178</v>
      </c>
      <c r="E356">
        <v>743</v>
      </c>
      <c r="F356">
        <v>1160</v>
      </c>
      <c r="G356" t="s">
        <v>3178</v>
      </c>
      <c r="H356">
        <v>1</v>
      </c>
      <c r="I356" t="s">
        <v>3190</v>
      </c>
    </row>
    <row r="357" spans="1:9" x14ac:dyDescent="0.25">
      <c r="A357" s="79">
        <v>427</v>
      </c>
      <c r="B357">
        <v>6</v>
      </c>
      <c r="C357">
        <v>20</v>
      </c>
      <c r="D357" t="s">
        <v>109</v>
      </c>
      <c r="E357">
        <v>14</v>
      </c>
      <c r="F357">
        <v>92</v>
      </c>
      <c r="G357" t="s">
        <v>109</v>
      </c>
      <c r="H357">
        <v>7</v>
      </c>
      <c r="I357" t="s">
        <v>3191</v>
      </c>
    </row>
    <row r="358" spans="1:9" x14ac:dyDescent="0.25">
      <c r="A358" s="79">
        <v>428</v>
      </c>
      <c r="B358">
        <v>27</v>
      </c>
      <c r="C358">
        <v>667</v>
      </c>
      <c r="D358" t="s">
        <v>452</v>
      </c>
      <c r="E358">
        <v>379</v>
      </c>
      <c r="F358">
        <v>684</v>
      </c>
      <c r="G358" t="s">
        <v>452</v>
      </c>
      <c r="H358">
        <v>7</v>
      </c>
      <c r="I358" t="s">
        <v>3192</v>
      </c>
    </row>
    <row r="359" spans="1:9" x14ac:dyDescent="0.25">
      <c r="A359" s="79">
        <v>429</v>
      </c>
      <c r="B359">
        <v>38</v>
      </c>
      <c r="C359">
        <v>1719</v>
      </c>
      <c r="D359" t="s">
        <v>3178</v>
      </c>
      <c r="E359">
        <v>743</v>
      </c>
      <c r="F359">
        <v>1160</v>
      </c>
      <c r="G359" t="s">
        <v>3178</v>
      </c>
      <c r="H359">
        <v>1</v>
      </c>
      <c r="I359" t="s">
        <v>3193</v>
      </c>
    </row>
    <row r="360" spans="1:9" x14ac:dyDescent="0.25">
      <c r="A360" s="79">
        <v>430</v>
      </c>
      <c r="B360">
        <v>40</v>
      </c>
      <c r="C360">
        <v>1782</v>
      </c>
      <c r="D360" t="s">
        <v>3173</v>
      </c>
      <c r="E360">
        <v>4294967296</v>
      </c>
      <c r="F360">
        <v>0</v>
      </c>
      <c r="H360">
        <v>1</v>
      </c>
      <c r="I360" t="s">
        <v>3194</v>
      </c>
    </row>
    <row r="361" spans="1:9" x14ac:dyDescent="0.25">
      <c r="A361" s="79">
        <v>431</v>
      </c>
      <c r="B361">
        <v>40</v>
      </c>
      <c r="C361">
        <v>1782</v>
      </c>
      <c r="D361" t="s">
        <v>3173</v>
      </c>
      <c r="E361">
        <v>4294967296</v>
      </c>
      <c r="F361">
        <v>0</v>
      </c>
      <c r="H361">
        <v>1</v>
      </c>
      <c r="I361" t="s">
        <v>3195</v>
      </c>
    </row>
    <row r="362" spans="1:9" x14ac:dyDescent="0.25">
      <c r="A362" s="79">
        <v>432</v>
      </c>
      <c r="B362">
        <v>40</v>
      </c>
      <c r="C362">
        <v>1782</v>
      </c>
      <c r="D362" t="s">
        <v>3173</v>
      </c>
      <c r="E362">
        <v>4294967296</v>
      </c>
      <c r="F362">
        <v>0</v>
      </c>
      <c r="H362">
        <v>1</v>
      </c>
      <c r="I362" t="s">
        <v>3196</v>
      </c>
    </row>
    <row r="363" spans="1:9" x14ac:dyDescent="0.25">
      <c r="A363" s="79">
        <v>433</v>
      </c>
      <c r="B363">
        <v>40</v>
      </c>
      <c r="C363">
        <v>1782</v>
      </c>
      <c r="D363" t="s">
        <v>3173</v>
      </c>
      <c r="E363">
        <v>4294967296</v>
      </c>
      <c r="F363">
        <v>0</v>
      </c>
      <c r="H363">
        <v>1</v>
      </c>
      <c r="I363" t="s">
        <v>3197</v>
      </c>
    </row>
    <row r="364" spans="1:9" x14ac:dyDescent="0.25">
      <c r="A364" s="79">
        <v>434</v>
      </c>
      <c r="B364">
        <v>38</v>
      </c>
      <c r="C364">
        <v>1719</v>
      </c>
      <c r="D364" t="s">
        <v>3178</v>
      </c>
      <c r="E364">
        <v>743</v>
      </c>
      <c r="F364">
        <v>1160</v>
      </c>
      <c r="G364" t="s">
        <v>3178</v>
      </c>
      <c r="H364">
        <v>3</v>
      </c>
      <c r="I364" t="s">
        <v>3198</v>
      </c>
    </row>
    <row r="365" spans="1:9" x14ac:dyDescent="0.25">
      <c r="A365" s="79">
        <v>435</v>
      </c>
      <c r="B365">
        <v>40</v>
      </c>
      <c r="C365">
        <v>1782</v>
      </c>
      <c r="D365" t="s">
        <v>3173</v>
      </c>
      <c r="E365">
        <v>4294967296</v>
      </c>
      <c r="F365">
        <v>0</v>
      </c>
      <c r="H365">
        <v>6</v>
      </c>
      <c r="I365" t="s">
        <v>3199</v>
      </c>
    </row>
    <row r="366" spans="1:9" x14ac:dyDescent="0.25">
      <c r="A366" s="79">
        <v>436</v>
      </c>
      <c r="B366">
        <v>38</v>
      </c>
      <c r="C366">
        <v>1719</v>
      </c>
      <c r="D366" t="s">
        <v>3178</v>
      </c>
      <c r="E366">
        <v>743</v>
      </c>
      <c r="F366">
        <v>1160</v>
      </c>
      <c r="G366" t="s">
        <v>3178</v>
      </c>
      <c r="H366">
        <v>6</v>
      </c>
      <c r="I366" t="s">
        <v>3200</v>
      </c>
    </row>
    <row r="367" spans="1:9" x14ac:dyDescent="0.25">
      <c r="A367" s="79">
        <v>437</v>
      </c>
      <c r="B367">
        <v>29</v>
      </c>
      <c r="C367">
        <v>1006</v>
      </c>
      <c r="D367" t="s">
        <v>2332</v>
      </c>
      <c r="E367">
        <v>448</v>
      </c>
      <c r="F367">
        <v>823</v>
      </c>
      <c r="G367" t="s">
        <v>3035</v>
      </c>
      <c r="H367">
        <v>6</v>
      </c>
      <c r="I367" t="s">
        <v>3201</v>
      </c>
    </row>
    <row r="368" spans="1:9" x14ac:dyDescent="0.25">
      <c r="A368" s="79">
        <v>438</v>
      </c>
      <c r="B368">
        <v>38</v>
      </c>
      <c r="C368">
        <v>1719</v>
      </c>
      <c r="D368" t="s">
        <v>3178</v>
      </c>
      <c r="E368">
        <v>743</v>
      </c>
      <c r="F368">
        <v>1160</v>
      </c>
      <c r="G368" t="s">
        <v>3178</v>
      </c>
      <c r="H368">
        <v>7</v>
      </c>
      <c r="I368" t="s">
        <v>3202</v>
      </c>
    </row>
    <row r="369" spans="1:9" x14ac:dyDescent="0.25">
      <c r="A369" s="79">
        <v>439</v>
      </c>
      <c r="B369">
        <v>38</v>
      </c>
      <c r="C369">
        <v>1719</v>
      </c>
      <c r="D369" t="s">
        <v>3178</v>
      </c>
      <c r="E369">
        <v>743</v>
      </c>
      <c r="F369">
        <v>1160</v>
      </c>
      <c r="G369" t="s">
        <v>3178</v>
      </c>
      <c r="H369">
        <v>7</v>
      </c>
      <c r="I369" t="s">
        <v>3203</v>
      </c>
    </row>
    <row r="370" spans="1:9" x14ac:dyDescent="0.25">
      <c r="A370" s="79">
        <v>440</v>
      </c>
      <c r="B370">
        <v>40</v>
      </c>
      <c r="C370">
        <v>1782</v>
      </c>
      <c r="D370" t="s">
        <v>3173</v>
      </c>
      <c r="E370">
        <v>4294967296</v>
      </c>
      <c r="F370">
        <v>0</v>
      </c>
      <c r="H370">
        <v>7</v>
      </c>
      <c r="I370" t="s">
        <v>3204</v>
      </c>
    </row>
    <row r="371" spans="1:9" x14ac:dyDescent="0.25">
      <c r="A371" s="79">
        <v>441</v>
      </c>
      <c r="B371">
        <v>42</v>
      </c>
      <c r="C371">
        <v>1814</v>
      </c>
      <c r="D371" t="s">
        <v>2331</v>
      </c>
      <c r="E371">
        <v>783</v>
      </c>
      <c r="F371">
        <v>1207</v>
      </c>
      <c r="G371" t="s">
        <v>2331</v>
      </c>
      <c r="H371">
        <v>1</v>
      </c>
      <c r="I371" t="s">
        <v>3205</v>
      </c>
    </row>
    <row r="372" spans="1:9" x14ac:dyDescent="0.25">
      <c r="A372" s="79">
        <v>442</v>
      </c>
      <c r="B372">
        <v>42</v>
      </c>
      <c r="C372">
        <v>1814</v>
      </c>
      <c r="D372" t="s">
        <v>2331</v>
      </c>
      <c r="E372">
        <v>783</v>
      </c>
      <c r="F372">
        <v>1207</v>
      </c>
      <c r="G372" t="s">
        <v>2331</v>
      </c>
      <c r="H372">
        <v>1</v>
      </c>
      <c r="I372" t="s">
        <v>3206</v>
      </c>
    </row>
    <row r="373" spans="1:9" x14ac:dyDescent="0.25">
      <c r="A373" s="79">
        <v>443</v>
      </c>
      <c r="B373">
        <v>42</v>
      </c>
      <c r="C373">
        <v>1814</v>
      </c>
      <c r="D373" t="s">
        <v>2331</v>
      </c>
      <c r="E373">
        <v>783</v>
      </c>
      <c r="F373">
        <v>1207</v>
      </c>
      <c r="G373" t="s">
        <v>2331</v>
      </c>
      <c r="H373">
        <v>1</v>
      </c>
      <c r="I373" t="s">
        <v>3207</v>
      </c>
    </row>
    <row r="374" spans="1:9" x14ac:dyDescent="0.25">
      <c r="A374" s="79">
        <v>444</v>
      </c>
      <c r="B374">
        <v>42</v>
      </c>
      <c r="C374">
        <v>1814</v>
      </c>
      <c r="D374" t="s">
        <v>2331</v>
      </c>
      <c r="E374">
        <v>783</v>
      </c>
      <c r="F374">
        <v>1207</v>
      </c>
      <c r="G374" t="s">
        <v>2331</v>
      </c>
      <c r="H374">
        <v>1</v>
      </c>
      <c r="I374" t="s">
        <v>3208</v>
      </c>
    </row>
    <row r="375" spans="1:9" x14ac:dyDescent="0.25">
      <c r="A375" s="79">
        <v>445</v>
      </c>
      <c r="B375">
        <v>42</v>
      </c>
      <c r="C375">
        <v>1814</v>
      </c>
      <c r="D375" t="s">
        <v>2331</v>
      </c>
      <c r="E375">
        <v>783</v>
      </c>
      <c r="F375">
        <v>1207</v>
      </c>
      <c r="G375" t="s">
        <v>2331</v>
      </c>
      <c r="H375">
        <v>1</v>
      </c>
      <c r="I375" t="s">
        <v>3209</v>
      </c>
    </row>
    <row r="376" spans="1:9" x14ac:dyDescent="0.25">
      <c r="A376" s="79">
        <v>446</v>
      </c>
      <c r="B376">
        <v>40</v>
      </c>
      <c r="C376">
        <v>1782</v>
      </c>
      <c r="D376" t="s">
        <v>3173</v>
      </c>
      <c r="E376">
        <v>4294967296</v>
      </c>
      <c r="F376">
        <v>0</v>
      </c>
      <c r="H376">
        <v>1</v>
      </c>
      <c r="I376" t="s">
        <v>3210</v>
      </c>
    </row>
    <row r="377" spans="1:9" x14ac:dyDescent="0.25">
      <c r="A377" s="79">
        <v>447</v>
      </c>
      <c r="B377">
        <v>42</v>
      </c>
      <c r="C377">
        <v>1814</v>
      </c>
      <c r="D377" t="s">
        <v>2331</v>
      </c>
      <c r="E377">
        <v>783</v>
      </c>
      <c r="F377">
        <v>1207</v>
      </c>
      <c r="G377" t="s">
        <v>2331</v>
      </c>
      <c r="H377">
        <v>1</v>
      </c>
      <c r="I377" t="s">
        <v>3211</v>
      </c>
    </row>
    <row r="378" spans="1:9" x14ac:dyDescent="0.25">
      <c r="A378" s="79">
        <v>448</v>
      </c>
      <c r="B378">
        <v>40</v>
      </c>
      <c r="C378">
        <v>1782</v>
      </c>
      <c r="D378" t="s">
        <v>3173</v>
      </c>
      <c r="E378">
        <v>4294967296</v>
      </c>
      <c r="F378">
        <v>0</v>
      </c>
      <c r="H378">
        <v>1</v>
      </c>
      <c r="I378" t="s">
        <v>3212</v>
      </c>
    </row>
    <row r="379" spans="1:9" x14ac:dyDescent="0.25">
      <c r="A379" s="79">
        <v>449</v>
      </c>
      <c r="B379">
        <v>42</v>
      </c>
      <c r="C379">
        <v>1814</v>
      </c>
      <c r="D379" t="s">
        <v>2331</v>
      </c>
      <c r="E379">
        <v>783</v>
      </c>
      <c r="F379">
        <v>1207</v>
      </c>
      <c r="G379" t="s">
        <v>2331</v>
      </c>
      <c r="H379">
        <v>1</v>
      </c>
      <c r="I379" t="s">
        <v>3213</v>
      </c>
    </row>
    <row r="380" spans="1:9" x14ac:dyDescent="0.25">
      <c r="A380" s="79">
        <v>450</v>
      </c>
      <c r="B380">
        <v>38</v>
      </c>
      <c r="C380">
        <v>1719</v>
      </c>
      <c r="D380" t="s">
        <v>3178</v>
      </c>
      <c r="E380">
        <v>743</v>
      </c>
      <c r="F380">
        <v>1160</v>
      </c>
      <c r="G380" t="s">
        <v>3178</v>
      </c>
      <c r="H380">
        <v>1</v>
      </c>
      <c r="I380" t="s">
        <v>3214</v>
      </c>
    </row>
    <row r="381" spans="1:9" x14ac:dyDescent="0.25">
      <c r="A381" s="79">
        <v>451</v>
      </c>
      <c r="B381">
        <v>38</v>
      </c>
      <c r="C381">
        <v>1719</v>
      </c>
      <c r="D381" t="s">
        <v>3178</v>
      </c>
      <c r="E381">
        <v>743</v>
      </c>
      <c r="F381">
        <v>1160</v>
      </c>
      <c r="G381" t="s">
        <v>3178</v>
      </c>
      <c r="H381">
        <v>1</v>
      </c>
      <c r="I381" t="s">
        <v>3215</v>
      </c>
    </row>
    <row r="382" spans="1:9" x14ac:dyDescent="0.25">
      <c r="A382" s="79">
        <v>452</v>
      </c>
      <c r="B382">
        <v>38</v>
      </c>
      <c r="C382">
        <v>1719</v>
      </c>
      <c r="D382" t="s">
        <v>3178</v>
      </c>
      <c r="E382">
        <v>743</v>
      </c>
      <c r="F382">
        <v>1160</v>
      </c>
      <c r="G382" t="s">
        <v>3178</v>
      </c>
      <c r="H382">
        <v>7</v>
      </c>
      <c r="I382" t="s">
        <v>3216</v>
      </c>
    </row>
    <row r="383" spans="1:9" x14ac:dyDescent="0.25">
      <c r="A383" s="79">
        <v>453</v>
      </c>
      <c r="B383">
        <v>38</v>
      </c>
      <c r="C383">
        <v>1719</v>
      </c>
      <c r="D383" t="s">
        <v>3178</v>
      </c>
      <c r="E383">
        <v>743</v>
      </c>
      <c r="F383">
        <v>1160</v>
      </c>
      <c r="G383" t="s">
        <v>3178</v>
      </c>
      <c r="H383">
        <v>7</v>
      </c>
      <c r="I383" t="s">
        <v>3217</v>
      </c>
    </row>
    <row r="384" spans="1:9" x14ac:dyDescent="0.25">
      <c r="A384" s="79">
        <v>454</v>
      </c>
      <c r="B384">
        <v>10</v>
      </c>
      <c r="C384">
        <v>13</v>
      </c>
      <c r="D384" t="s">
        <v>107</v>
      </c>
      <c r="E384">
        <v>10</v>
      </c>
      <c r="F384">
        <v>57</v>
      </c>
      <c r="G384" t="s">
        <v>107</v>
      </c>
      <c r="H384">
        <v>6</v>
      </c>
      <c r="I384" t="s">
        <v>3218</v>
      </c>
    </row>
    <row r="385" spans="1:9" x14ac:dyDescent="0.25">
      <c r="A385" s="79">
        <v>455</v>
      </c>
      <c r="B385">
        <v>38</v>
      </c>
      <c r="C385">
        <v>1719</v>
      </c>
      <c r="D385" t="s">
        <v>3178</v>
      </c>
      <c r="E385">
        <v>743</v>
      </c>
      <c r="F385">
        <v>1160</v>
      </c>
      <c r="G385" t="s">
        <v>3178</v>
      </c>
      <c r="H385">
        <v>7</v>
      </c>
      <c r="I385" t="s">
        <v>3219</v>
      </c>
    </row>
    <row r="386" spans="1:9" x14ac:dyDescent="0.25">
      <c r="A386" s="79">
        <v>456</v>
      </c>
      <c r="B386">
        <v>42</v>
      </c>
      <c r="C386">
        <v>1814</v>
      </c>
      <c r="D386" t="s">
        <v>2331</v>
      </c>
      <c r="E386">
        <v>783</v>
      </c>
      <c r="F386">
        <v>1207</v>
      </c>
      <c r="G386" t="s">
        <v>2331</v>
      </c>
      <c r="H386">
        <v>7</v>
      </c>
      <c r="I386" t="s">
        <v>3220</v>
      </c>
    </row>
    <row r="387" spans="1:9" x14ac:dyDescent="0.25">
      <c r="A387" s="79">
        <v>457</v>
      </c>
      <c r="B387">
        <v>42</v>
      </c>
      <c r="C387">
        <v>1814</v>
      </c>
      <c r="D387" t="s">
        <v>2331</v>
      </c>
      <c r="E387">
        <v>783</v>
      </c>
      <c r="F387">
        <v>1207</v>
      </c>
      <c r="G387" t="s">
        <v>2331</v>
      </c>
      <c r="H387">
        <v>0</v>
      </c>
      <c r="I387" t="s">
        <v>3221</v>
      </c>
    </row>
    <row r="388" spans="1:9" x14ac:dyDescent="0.25">
      <c r="A388" s="79">
        <v>458</v>
      </c>
      <c r="B388">
        <v>43</v>
      </c>
      <c r="C388">
        <v>1887</v>
      </c>
      <c r="D388" t="s">
        <v>3222</v>
      </c>
      <c r="E388">
        <v>834</v>
      </c>
      <c r="F388">
        <v>1261</v>
      </c>
      <c r="G388" t="s">
        <v>3222</v>
      </c>
      <c r="H388">
        <v>1</v>
      </c>
      <c r="I388" t="s">
        <v>3223</v>
      </c>
    </row>
    <row r="389" spans="1:9" x14ac:dyDescent="0.25">
      <c r="A389" s="79">
        <v>459</v>
      </c>
      <c r="B389">
        <v>43</v>
      </c>
      <c r="C389">
        <v>1887</v>
      </c>
      <c r="D389" t="s">
        <v>3222</v>
      </c>
      <c r="E389">
        <v>834</v>
      </c>
      <c r="F389">
        <v>1261</v>
      </c>
      <c r="G389" t="s">
        <v>3222</v>
      </c>
      <c r="H389">
        <v>1</v>
      </c>
      <c r="I389" t="s">
        <v>3224</v>
      </c>
    </row>
    <row r="390" spans="1:9" x14ac:dyDescent="0.25">
      <c r="A390" s="79">
        <v>460</v>
      </c>
      <c r="B390">
        <v>43</v>
      </c>
      <c r="C390">
        <v>1887</v>
      </c>
      <c r="D390" t="s">
        <v>3222</v>
      </c>
      <c r="E390">
        <v>834</v>
      </c>
      <c r="F390">
        <v>1261</v>
      </c>
      <c r="G390" t="s">
        <v>3222</v>
      </c>
      <c r="H390">
        <v>1</v>
      </c>
      <c r="I390" t="s">
        <v>3225</v>
      </c>
    </row>
    <row r="391" spans="1:9" x14ac:dyDescent="0.25">
      <c r="A391" s="79">
        <v>461</v>
      </c>
      <c r="B391">
        <v>43</v>
      </c>
      <c r="C391">
        <v>1887</v>
      </c>
      <c r="D391" t="s">
        <v>3222</v>
      </c>
      <c r="E391">
        <v>834</v>
      </c>
      <c r="F391">
        <v>1261</v>
      </c>
      <c r="G391" t="s">
        <v>3222</v>
      </c>
      <c r="H391">
        <v>1</v>
      </c>
      <c r="I391" t="s">
        <v>3226</v>
      </c>
    </row>
    <row r="392" spans="1:9" x14ac:dyDescent="0.25">
      <c r="A392" s="79">
        <v>462</v>
      </c>
      <c r="B392">
        <v>43</v>
      </c>
      <c r="C392">
        <v>1887</v>
      </c>
      <c r="D392" t="s">
        <v>3222</v>
      </c>
      <c r="E392">
        <v>834</v>
      </c>
      <c r="F392">
        <v>1261</v>
      </c>
      <c r="G392" t="s">
        <v>3222</v>
      </c>
      <c r="H392">
        <v>1</v>
      </c>
      <c r="I392" t="s">
        <v>3227</v>
      </c>
    </row>
    <row r="393" spans="1:9" x14ac:dyDescent="0.25">
      <c r="A393" s="79">
        <v>463</v>
      </c>
      <c r="B393">
        <v>43</v>
      </c>
      <c r="C393">
        <v>1887</v>
      </c>
      <c r="D393" t="s">
        <v>3222</v>
      </c>
      <c r="E393">
        <v>834</v>
      </c>
      <c r="F393">
        <v>1261</v>
      </c>
      <c r="G393" t="s">
        <v>3222</v>
      </c>
      <c r="H393">
        <v>1</v>
      </c>
      <c r="I393" t="s">
        <v>3228</v>
      </c>
    </row>
    <row r="394" spans="1:9" x14ac:dyDescent="0.25">
      <c r="A394" s="79">
        <v>464</v>
      </c>
      <c r="B394">
        <v>43</v>
      </c>
      <c r="C394">
        <v>1887</v>
      </c>
      <c r="D394" t="s">
        <v>3222</v>
      </c>
      <c r="E394">
        <v>834</v>
      </c>
      <c r="F394">
        <v>1261</v>
      </c>
      <c r="G394" t="s">
        <v>3222</v>
      </c>
      <c r="H394">
        <v>1</v>
      </c>
      <c r="I394" t="s">
        <v>3229</v>
      </c>
    </row>
    <row r="395" spans="1:9" x14ac:dyDescent="0.25">
      <c r="A395" s="79">
        <v>465</v>
      </c>
      <c r="B395">
        <v>30</v>
      </c>
      <c r="C395">
        <v>1060</v>
      </c>
      <c r="D395" t="s">
        <v>532</v>
      </c>
      <c r="E395">
        <v>467</v>
      </c>
      <c r="F395">
        <v>849</v>
      </c>
      <c r="G395" t="s">
        <v>532</v>
      </c>
      <c r="H395">
        <v>7</v>
      </c>
      <c r="I395" t="s">
        <v>3230</v>
      </c>
    </row>
    <row r="396" spans="1:9" x14ac:dyDescent="0.25">
      <c r="A396" s="79">
        <v>466</v>
      </c>
      <c r="B396">
        <v>29</v>
      </c>
      <c r="C396">
        <v>1006</v>
      </c>
      <c r="D396" t="s">
        <v>2332</v>
      </c>
      <c r="E396">
        <v>448</v>
      </c>
      <c r="F396">
        <v>823</v>
      </c>
      <c r="G396" t="s">
        <v>3035</v>
      </c>
      <c r="H396">
        <v>7</v>
      </c>
      <c r="I396" t="s">
        <v>3231</v>
      </c>
    </row>
    <row r="397" spans="1:9" x14ac:dyDescent="0.25">
      <c r="A397" s="79">
        <v>467</v>
      </c>
      <c r="B397">
        <v>43</v>
      </c>
      <c r="C397">
        <v>1887</v>
      </c>
      <c r="D397" t="s">
        <v>3222</v>
      </c>
      <c r="E397">
        <v>834</v>
      </c>
      <c r="F397">
        <v>1261</v>
      </c>
      <c r="G397" t="s">
        <v>3222</v>
      </c>
      <c r="H397">
        <v>1</v>
      </c>
      <c r="I397" t="s">
        <v>3232</v>
      </c>
    </row>
    <row r="398" spans="1:9" x14ac:dyDescent="0.25">
      <c r="A398" s="79">
        <v>468</v>
      </c>
      <c r="B398">
        <v>43</v>
      </c>
      <c r="C398">
        <v>1887</v>
      </c>
      <c r="D398" t="s">
        <v>3222</v>
      </c>
      <c r="E398">
        <v>834</v>
      </c>
      <c r="F398">
        <v>1261</v>
      </c>
      <c r="G398" t="s">
        <v>3222</v>
      </c>
      <c r="H398">
        <v>3</v>
      </c>
      <c r="I398" t="s">
        <v>3233</v>
      </c>
    </row>
    <row r="399" spans="1:9" x14ac:dyDescent="0.25">
      <c r="A399" s="79">
        <v>469</v>
      </c>
      <c r="B399">
        <v>43</v>
      </c>
      <c r="C399">
        <v>1887</v>
      </c>
      <c r="D399" t="s">
        <v>3222</v>
      </c>
      <c r="E399">
        <v>834</v>
      </c>
      <c r="F399">
        <v>1261</v>
      </c>
      <c r="G399" t="s">
        <v>3222</v>
      </c>
      <c r="H399">
        <v>6</v>
      </c>
      <c r="I399" t="s">
        <v>3234</v>
      </c>
    </row>
    <row r="400" spans="1:9" x14ac:dyDescent="0.25">
      <c r="A400" s="79">
        <v>470</v>
      </c>
      <c r="B400">
        <v>2</v>
      </c>
      <c r="C400">
        <v>1</v>
      </c>
      <c r="D400" t="s">
        <v>103</v>
      </c>
      <c r="E400">
        <v>2</v>
      </c>
      <c r="F400">
        <v>3</v>
      </c>
      <c r="G400" t="s">
        <v>103</v>
      </c>
      <c r="H400">
        <v>6</v>
      </c>
      <c r="I400" t="s">
        <v>3235</v>
      </c>
    </row>
    <row r="401" spans="1:9" x14ac:dyDescent="0.25">
      <c r="A401" s="79">
        <v>471</v>
      </c>
      <c r="B401">
        <v>43</v>
      </c>
      <c r="C401">
        <v>1887</v>
      </c>
      <c r="D401" t="s">
        <v>3222</v>
      </c>
      <c r="E401">
        <v>834</v>
      </c>
      <c r="F401">
        <v>1261</v>
      </c>
      <c r="G401" t="s">
        <v>3222</v>
      </c>
      <c r="H401">
        <v>7</v>
      </c>
      <c r="I401" t="s">
        <v>3236</v>
      </c>
    </row>
    <row r="402" spans="1:9" x14ac:dyDescent="0.25">
      <c r="A402" s="79">
        <v>472</v>
      </c>
      <c r="B402">
        <v>43</v>
      </c>
      <c r="C402">
        <v>1887</v>
      </c>
      <c r="D402" t="s">
        <v>3222</v>
      </c>
      <c r="E402">
        <v>834</v>
      </c>
      <c r="F402">
        <v>1261</v>
      </c>
      <c r="G402" t="s">
        <v>3222</v>
      </c>
      <c r="H402">
        <v>7</v>
      </c>
      <c r="I402" t="s">
        <v>3237</v>
      </c>
    </row>
    <row r="403" spans="1:9" x14ac:dyDescent="0.25">
      <c r="A403" s="79">
        <v>473</v>
      </c>
      <c r="B403">
        <v>43</v>
      </c>
      <c r="C403">
        <v>1887</v>
      </c>
      <c r="D403" t="s">
        <v>3222</v>
      </c>
      <c r="E403">
        <v>834</v>
      </c>
      <c r="F403">
        <v>1261</v>
      </c>
      <c r="G403" t="s">
        <v>3222</v>
      </c>
      <c r="H403">
        <v>7</v>
      </c>
      <c r="I403" t="s">
        <v>3238</v>
      </c>
    </row>
    <row r="404" spans="1:9" x14ac:dyDescent="0.25">
      <c r="A404" s="79">
        <v>476</v>
      </c>
      <c r="B404">
        <v>45</v>
      </c>
      <c r="C404">
        <v>2021</v>
      </c>
      <c r="D404" t="s">
        <v>3239</v>
      </c>
      <c r="E404">
        <v>857</v>
      </c>
      <c r="F404">
        <v>1286</v>
      </c>
      <c r="G404" t="s">
        <v>3239</v>
      </c>
      <c r="H404">
        <v>1</v>
      </c>
      <c r="I404" t="s">
        <v>3240</v>
      </c>
    </row>
    <row r="405" spans="1:9" x14ac:dyDescent="0.25">
      <c r="A405" s="79">
        <v>477</v>
      </c>
      <c r="B405">
        <v>45</v>
      </c>
      <c r="C405">
        <v>2021</v>
      </c>
      <c r="D405" t="s">
        <v>3239</v>
      </c>
      <c r="E405">
        <v>857</v>
      </c>
      <c r="F405">
        <v>1286</v>
      </c>
      <c r="G405" t="s">
        <v>3239</v>
      </c>
      <c r="H405">
        <v>1</v>
      </c>
      <c r="I405" t="s">
        <v>3241</v>
      </c>
    </row>
    <row r="406" spans="1:9" x14ac:dyDescent="0.25">
      <c r="A406" s="79">
        <v>478</v>
      </c>
      <c r="B406">
        <v>45</v>
      </c>
      <c r="C406">
        <v>2021</v>
      </c>
      <c r="D406" t="s">
        <v>3239</v>
      </c>
      <c r="E406">
        <v>857</v>
      </c>
      <c r="F406">
        <v>1286</v>
      </c>
      <c r="G406" t="s">
        <v>3239</v>
      </c>
      <c r="H406">
        <v>1</v>
      </c>
      <c r="I406" t="s">
        <v>3242</v>
      </c>
    </row>
    <row r="407" spans="1:9" x14ac:dyDescent="0.25">
      <c r="A407" s="79">
        <v>479</v>
      </c>
      <c r="B407">
        <v>45</v>
      </c>
      <c r="C407">
        <v>2021</v>
      </c>
      <c r="D407" t="s">
        <v>3239</v>
      </c>
      <c r="E407">
        <v>857</v>
      </c>
      <c r="F407">
        <v>1286</v>
      </c>
      <c r="G407" t="s">
        <v>3239</v>
      </c>
      <c r="H407">
        <v>1</v>
      </c>
      <c r="I407" t="s">
        <v>3243</v>
      </c>
    </row>
    <row r="408" spans="1:9" x14ac:dyDescent="0.25">
      <c r="A408" s="79">
        <v>480</v>
      </c>
      <c r="B408">
        <v>45</v>
      </c>
      <c r="C408">
        <v>2021</v>
      </c>
      <c r="D408" t="s">
        <v>3239</v>
      </c>
      <c r="E408">
        <v>857</v>
      </c>
      <c r="F408">
        <v>1286</v>
      </c>
      <c r="G408" t="s">
        <v>3239</v>
      </c>
      <c r="H408">
        <v>1</v>
      </c>
      <c r="I408" t="s">
        <v>3244</v>
      </c>
    </row>
    <row r="409" spans="1:9" x14ac:dyDescent="0.25">
      <c r="A409" s="79">
        <v>481</v>
      </c>
      <c r="B409">
        <v>43</v>
      </c>
      <c r="C409">
        <v>1887</v>
      </c>
      <c r="D409" t="s">
        <v>3222</v>
      </c>
      <c r="E409">
        <v>834</v>
      </c>
      <c r="F409">
        <v>1261</v>
      </c>
      <c r="G409" t="s">
        <v>3222</v>
      </c>
      <c r="H409">
        <v>1</v>
      </c>
      <c r="I409" t="s">
        <v>3245</v>
      </c>
    </row>
    <row r="410" spans="1:9" x14ac:dyDescent="0.25">
      <c r="A410" s="79">
        <v>482</v>
      </c>
      <c r="B410">
        <v>43</v>
      </c>
      <c r="C410">
        <v>1887</v>
      </c>
      <c r="D410" t="s">
        <v>3222</v>
      </c>
      <c r="E410">
        <v>834</v>
      </c>
      <c r="F410">
        <v>1261</v>
      </c>
      <c r="G410" t="s">
        <v>3222</v>
      </c>
      <c r="H410">
        <v>1</v>
      </c>
      <c r="I410" t="s">
        <v>3246</v>
      </c>
    </row>
    <row r="411" spans="1:9" x14ac:dyDescent="0.25">
      <c r="A411" s="79">
        <v>483</v>
      </c>
      <c r="B411">
        <v>43</v>
      </c>
      <c r="C411">
        <v>1887</v>
      </c>
      <c r="D411" t="s">
        <v>3222</v>
      </c>
      <c r="E411">
        <v>834</v>
      </c>
      <c r="F411">
        <v>1261</v>
      </c>
      <c r="G411" t="s">
        <v>3222</v>
      </c>
      <c r="H411">
        <v>1</v>
      </c>
      <c r="I411" t="s">
        <v>3247</v>
      </c>
    </row>
    <row r="412" spans="1:9" x14ac:dyDescent="0.25">
      <c r="A412" s="79">
        <v>484</v>
      </c>
      <c r="B412">
        <v>43</v>
      </c>
      <c r="C412">
        <v>1887</v>
      </c>
      <c r="D412" t="s">
        <v>3222</v>
      </c>
      <c r="E412">
        <v>834</v>
      </c>
      <c r="F412">
        <v>1261</v>
      </c>
      <c r="G412" t="s">
        <v>3222</v>
      </c>
      <c r="H412">
        <v>1</v>
      </c>
      <c r="I412" t="s">
        <v>3248</v>
      </c>
    </row>
    <row r="413" spans="1:9" x14ac:dyDescent="0.25">
      <c r="A413" s="79">
        <v>485</v>
      </c>
      <c r="B413">
        <v>8</v>
      </c>
      <c r="C413">
        <v>22</v>
      </c>
      <c r="D413" t="s">
        <v>108</v>
      </c>
      <c r="E413">
        <v>11</v>
      </c>
      <c r="F413">
        <v>58</v>
      </c>
      <c r="G413" t="s">
        <v>108</v>
      </c>
      <c r="H413">
        <v>7</v>
      </c>
      <c r="I413" t="s">
        <v>3249</v>
      </c>
    </row>
    <row r="414" spans="1:9" x14ac:dyDescent="0.25">
      <c r="A414" s="79">
        <v>486</v>
      </c>
      <c r="B414">
        <v>43</v>
      </c>
      <c r="C414">
        <v>1887</v>
      </c>
      <c r="D414" t="s">
        <v>3222</v>
      </c>
      <c r="E414">
        <v>834</v>
      </c>
      <c r="F414">
        <v>1261</v>
      </c>
      <c r="G414" t="s">
        <v>3222</v>
      </c>
      <c r="H414">
        <v>7</v>
      </c>
      <c r="I414" t="s">
        <v>3250</v>
      </c>
    </row>
    <row r="415" spans="1:9" x14ac:dyDescent="0.25">
      <c r="A415" s="79">
        <v>487</v>
      </c>
      <c r="B415">
        <v>44</v>
      </c>
      <c r="C415">
        <v>2119</v>
      </c>
      <c r="D415" t="s">
        <v>2721</v>
      </c>
      <c r="E415">
        <v>854</v>
      </c>
      <c r="F415">
        <v>1283</v>
      </c>
      <c r="G415" t="s">
        <v>2722</v>
      </c>
      <c r="H415">
        <v>1</v>
      </c>
      <c r="I415" t="s">
        <v>2724</v>
      </c>
    </row>
    <row r="416" spans="1:9" x14ac:dyDescent="0.25">
      <c r="A416" s="79">
        <v>489</v>
      </c>
      <c r="B416">
        <v>44</v>
      </c>
      <c r="C416">
        <v>2119</v>
      </c>
      <c r="D416" t="s">
        <v>2721</v>
      </c>
      <c r="E416">
        <v>854</v>
      </c>
      <c r="F416">
        <v>1283</v>
      </c>
      <c r="G416" t="s">
        <v>2722</v>
      </c>
      <c r="H416">
        <v>1</v>
      </c>
      <c r="I416" t="s">
        <v>3251</v>
      </c>
    </row>
    <row r="417" spans="1:9" x14ac:dyDescent="0.25">
      <c r="A417" s="79">
        <v>490</v>
      </c>
      <c r="B417">
        <v>45</v>
      </c>
      <c r="C417">
        <v>2021</v>
      </c>
      <c r="D417" t="s">
        <v>3239</v>
      </c>
      <c r="E417">
        <v>857</v>
      </c>
      <c r="F417">
        <v>1286</v>
      </c>
      <c r="G417" t="s">
        <v>3239</v>
      </c>
      <c r="H417">
        <v>1</v>
      </c>
      <c r="I417" t="s">
        <v>3252</v>
      </c>
    </row>
    <row r="418" spans="1:9" x14ac:dyDescent="0.25">
      <c r="A418" s="79">
        <v>491</v>
      </c>
      <c r="B418">
        <v>45</v>
      </c>
      <c r="C418">
        <v>2021</v>
      </c>
      <c r="D418" t="s">
        <v>3239</v>
      </c>
      <c r="E418">
        <v>857</v>
      </c>
      <c r="F418">
        <v>1286</v>
      </c>
      <c r="G418" t="s">
        <v>3239</v>
      </c>
      <c r="H418">
        <v>1</v>
      </c>
      <c r="I418" t="s">
        <v>3253</v>
      </c>
    </row>
    <row r="419" spans="1:9" x14ac:dyDescent="0.25">
      <c r="A419" s="79">
        <v>493</v>
      </c>
      <c r="B419">
        <v>44</v>
      </c>
      <c r="C419">
        <v>2119</v>
      </c>
      <c r="D419" t="s">
        <v>2721</v>
      </c>
      <c r="E419">
        <v>854</v>
      </c>
      <c r="F419">
        <v>1283</v>
      </c>
      <c r="G419" t="s">
        <v>2722</v>
      </c>
      <c r="H419">
        <v>1</v>
      </c>
      <c r="I419" t="s">
        <v>2723</v>
      </c>
    </row>
    <row r="420" spans="1:9" x14ac:dyDescent="0.25">
      <c r="A420" s="79">
        <v>494</v>
      </c>
      <c r="B420">
        <v>45</v>
      </c>
      <c r="C420">
        <v>2021</v>
      </c>
      <c r="D420" t="s">
        <v>3239</v>
      </c>
      <c r="E420">
        <v>857</v>
      </c>
      <c r="F420">
        <v>1286</v>
      </c>
      <c r="G420" t="s">
        <v>3239</v>
      </c>
      <c r="H420">
        <v>1</v>
      </c>
      <c r="I420" t="s">
        <v>3254</v>
      </c>
    </row>
    <row r="421" spans="1:9" x14ac:dyDescent="0.25">
      <c r="A421" s="79">
        <v>495</v>
      </c>
      <c r="B421">
        <v>44</v>
      </c>
      <c r="C421">
        <v>2119</v>
      </c>
      <c r="D421" t="s">
        <v>2721</v>
      </c>
      <c r="E421">
        <v>854</v>
      </c>
      <c r="F421">
        <v>1283</v>
      </c>
      <c r="G421" t="s">
        <v>2722</v>
      </c>
      <c r="H421">
        <v>7</v>
      </c>
      <c r="I421" t="s">
        <v>2725</v>
      </c>
    </row>
    <row r="422" spans="1:9" x14ac:dyDescent="0.25">
      <c r="A422" s="79">
        <v>496</v>
      </c>
      <c r="B422">
        <v>45</v>
      </c>
      <c r="C422">
        <v>2021</v>
      </c>
      <c r="D422" t="s">
        <v>3239</v>
      </c>
      <c r="E422">
        <v>857</v>
      </c>
      <c r="F422">
        <v>1286</v>
      </c>
      <c r="G422" t="s">
        <v>3239</v>
      </c>
      <c r="H422">
        <v>7</v>
      </c>
      <c r="I422" t="s">
        <v>3255</v>
      </c>
    </row>
    <row r="423" spans="1:9" x14ac:dyDescent="0.25">
      <c r="A423" s="79">
        <v>497</v>
      </c>
      <c r="B423">
        <v>32</v>
      </c>
      <c r="C423">
        <v>1349</v>
      </c>
      <c r="D423" t="s">
        <v>2335</v>
      </c>
      <c r="E423">
        <v>616</v>
      </c>
      <c r="F423">
        <v>1011</v>
      </c>
      <c r="G423" t="s">
        <v>2335</v>
      </c>
      <c r="H423">
        <v>6</v>
      </c>
      <c r="I423" t="s">
        <v>3256</v>
      </c>
    </row>
    <row r="424" spans="1:9" x14ac:dyDescent="0.25">
      <c r="A424" s="79">
        <v>498</v>
      </c>
      <c r="B424">
        <v>3</v>
      </c>
      <c r="C424">
        <v>10</v>
      </c>
      <c r="D424" t="s">
        <v>2325</v>
      </c>
      <c r="E424">
        <v>5</v>
      </c>
      <c r="F424">
        <v>20</v>
      </c>
      <c r="G424" t="s">
        <v>2325</v>
      </c>
      <c r="H424">
        <v>6</v>
      </c>
      <c r="I424" t="s">
        <v>3257</v>
      </c>
    </row>
    <row r="425" spans="1:9" x14ac:dyDescent="0.25">
      <c r="A425" s="79">
        <v>499</v>
      </c>
      <c r="B425">
        <v>20</v>
      </c>
      <c r="C425">
        <v>227</v>
      </c>
      <c r="D425" t="s">
        <v>386</v>
      </c>
      <c r="E425">
        <v>305</v>
      </c>
      <c r="F425">
        <v>535</v>
      </c>
      <c r="G425" t="s">
        <v>386</v>
      </c>
      <c r="H425">
        <v>7</v>
      </c>
      <c r="I425" t="s">
        <v>3258</v>
      </c>
    </row>
  </sheetData>
  <autoFilter ref="A2:I425" xr:uid="{6D5CB378-C4C7-4C5D-A362-D10951D9C051}">
    <sortState xmlns:xlrd2="http://schemas.microsoft.com/office/spreadsheetml/2017/richdata2" ref="A3:I425">
      <sortCondition ref="A2:A425"/>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9" t="s">
        <v>2314</v>
      </c>
      <c r="B1" s="109"/>
      <c r="C1" s="109"/>
      <c r="D1" s="109"/>
      <c r="E1" s="109"/>
      <c r="F1" s="109"/>
      <c r="G1" s="109"/>
      <c r="H1" s="109"/>
      <c r="I1" s="109"/>
    </row>
    <row r="2" spans="1:10" ht="75" x14ac:dyDescent="0.25">
      <c r="A2" s="1" t="s">
        <v>2305</v>
      </c>
      <c r="B2" s="1" t="s">
        <v>2306</v>
      </c>
      <c r="C2" s="1" t="s">
        <v>2307</v>
      </c>
      <c r="D2" s="11" t="s">
        <v>2405</v>
      </c>
      <c r="E2" s="1" t="s">
        <v>2312</v>
      </c>
      <c r="F2" s="1" t="s">
        <v>2313</v>
      </c>
      <c r="G2" s="1" t="s">
        <v>2342</v>
      </c>
      <c r="H2" s="1" t="s">
        <v>2392</v>
      </c>
      <c r="I2" s="1" t="s">
        <v>2393</v>
      </c>
      <c r="J2" s="75" t="s">
        <v>2395</v>
      </c>
    </row>
    <row r="3" spans="1:10" x14ac:dyDescent="0.25">
      <c r="A3">
        <v>1</v>
      </c>
      <c r="B3">
        <v>1</v>
      </c>
      <c r="C3" t="str">
        <f t="shared" ref="C3:C21" si="0">IF(A3=B3,"X","")</f>
        <v>X</v>
      </c>
      <c r="D3" s="74"/>
      <c r="E3" t="s">
        <v>2309</v>
      </c>
      <c r="F3" t="s">
        <v>2309</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2308</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2310</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2311</v>
      </c>
      <c r="G8" t="str">
        <f t="shared" si="1"/>
        <v/>
      </c>
      <c r="H8" t="str">
        <f t="shared" si="2"/>
        <v/>
      </c>
      <c r="I8" t="str">
        <f t="shared" si="3"/>
        <v/>
      </c>
      <c r="J8" s="30" t="str">
        <f t="shared" si="4"/>
        <v>{ parentCategory=1, category=15, zoneIds={382}},--Reaper's March</v>
      </c>
    </row>
    <row r="9" spans="1:10" x14ac:dyDescent="0.25">
      <c r="A9">
        <v>2</v>
      </c>
      <c r="B9">
        <v>2</v>
      </c>
      <c r="C9" t="str">
        <f t="shared" si="0"/>
        <v>X</v>
      </c>
      <c r="D9" s="74" t="e">
        <f>VLOOKUP(E9,'ESO zone constants'!$D$3:$H$10001,5,FALSE)</f>
        <v>#N/A</v>
      </c>
      <c r="E9" t="s">
        <v>2396</v>
      </c>
      <c r="F9" t="s">
        <v>2315</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4" t="e">
        <f>VLOOKUP(E15,'ESO zone constants'!$D$3:$H$10001,5,FALSE)</f>
        <v>#N/A</v>
      </c>
      <c r="E15" t="s">
        <v>2397</v>
      </c>
      <c r="F15" t="s">
        <v>2316</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2328</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2330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4" t="e">
        <f>VLOOKUP(E21,'ESO zone constants'!$D$3:$H$10001,5,FALSE)</f>
        <v>#N/A</v>
      </c>
      <c r="E21" t="s">
        <v>2398</v>
      </c>
      <c r="F21" t="s">
        <v>2317</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2336</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2335</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2338</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2339</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2228</v>
      </c>
      <c r="F32" t="s">
        <v>2331</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2465</v>
      </c>
      <c r="F33" t="s">
        <v>2765</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4" t="e">
        <f>VLOOKUP(E34,'ESO zone constants'!$D$3:$H$10001,5,FALSE)</f>
        <v>#N/A</v>
      </c>
      <c r="E34" t="s">
        <v>2399</v>
      </c>
      <c r="F34" t="s">
        <v>2318</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2354</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2350</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2344</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2353</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2347</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2341</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2340</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2343</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2349</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2351</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2352</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2348</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2345</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2346</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4" t="e">
        <f>VLOOKUP(E51,'ESO zone constants'!$D$3:$H$10001,5,FALSE)</f>
        <v>#N/A</v>
      </c>
      <c r="E51" t="s">
        <v>2400</v>
      </c>
      <c r="F51" t="s">
        <v>2319</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2359</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2371</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2372</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2367</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2355</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2357</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2363</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2360</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2364</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2366</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2369</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2358</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2361</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2365</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2356</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2370</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1816</v>
      </c>
      <c r="F68" t="s">
        <v>2362</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1821</v>
      </c>
      <c r="F69" t="s">
        <v>2368</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2413</v>
      </c>
      <c r="F70" t="s">
        <v>2432</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2414</v>
      </c>
      <c r="F71" t="s">
        <v>2433</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2740</v>
      </c>
      <c r="F72" t="s">
        <v>2740</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2752</v>
      </c>
      <c r="F73" t="s">
        <v>2739</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4" t="e">
        <f>VLOOKUP(E74,'ESO zone constants'!$D$3:$H$10001,5,FALSE)</f>
        <v>#N/A</v>
      </c>
      <c r="E74" t="s">
        <v>2401</v>
      </c>
      <c r="F74" t="s">
        <v>2320</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2374</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2380</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2377</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2375</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2373</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2379</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1350</v>
      </c>
      <c r="F82" t="s">
        <v>2378</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1718</v>
      </c>
      <c r="F83" t="s">
        <v>2376</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4" t="e">
        <f>VLOOKUP(E84,'ESO zone constants'!$D$3:$H$10001,5,FALSE)</f>
        <v>#N/A</v>
      </c>
      <c r="E84" t="s">
        <v>2402</v>
      </c>
      <c r="F84" t="s">
        <v>2321</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2381</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2383</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2384</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2227</v>
      </c>
      <c r="F88" t="s">
        <v>2382</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4" t="e">
        <f>VLOOKUP(E89,'ESO zone constants'!$D$3:$H$10001,5,FALSE)</f>
        <v>#N/A</v>
      </c>
      <c r="E89" t="s">
        <v>2322</v>
      </c>
      <c r="F89" t="s">
        <v>2322</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2385</v>
      </c>
      <c r="G91" t="str">
        <f t="shared" si="12"/>
        <v/>
      </c>
      <c r="H91" t="str">
        <f t="shared" si="13"/>
        <v/>
      </c>
      <c r="I91" t="str">
        <f t="shared" si="14"/>
        <v/>
      </c>
      <c r="J91" s="30" t="str">
        <f t="shared" si="15"/>
        <v>{ parentCategory=9, category=84, zoneIds={584}},--Imperial City</v>
      </c>
    </row>
    <row r="92" spans="1:10" x14ac:dyDescent="0.25">
      <c r="A92">
        <v>9</v>
      </c>
      <c r="B92">
        <v>85</v>
      </c>
      <c r="E92" t="s">
        <v>2394</v>
      </c>
      <c r="F92" t="s">
        <v>2386</v>
      </c>
      <c r="G92" t="str">
        <f t="shared" si="12"/>
        <v/>
      </c>
      <c r="H92" t="str">
        <f t="shared" si="13"/>
        <v/>
      </c>
      <c r="I92" t="str">
        <f t="shared" si="14"/>
        <v/>
      </c>
      <c r="J92" s="30" t="str">
        <f t="shared" si="15"/>
        <v>{ parentCategory=9, category=85},--Battlegrounds</v>
      </c>
    </row>
    <row r="93" spans="1:10" x14ac:dyDescent="0.25">
      <c r="A93">
        <v>10</v>
      </c>
      <c r="B93">
        <v>10</v>
      </c>
      <c r="C93" t="str">
        <f>IF(A93=B93,"X","")</f>
        <v>X</v>
      </c>
      <c r="D93" s="74" t="e">
        <f>VLOOKUP(E93,'ESO zone constants'!$D$3:$H$10001,5,FALSE)</f>
        <v>#N/A</v>
      </c>
      <c r="E93" t="s">
        <v>2403</v>
      </c>
      <c r="F93" t="s">
        <v>2323</v>
      </c>
      <c r="G93" t="str">
        <f t="shared" si="12"/>
        <v/>
      </c>
      <c r="H93" t="str">
        <f t="shared" si="13"/>
        <v/>
      </c>
      <c r="I93" t="str">
        <f t="shared" si="14"/>
        <v/>
      </c>
      <c r="J93" s="30" t="str">
        <f t="shared" si="15"/>
        <v>--Miscellaneous</v>
      </c>
    </row>
    <row r="94" spans="1:10" x14ac:dyDescent="0.25">
      <c r="A94">
        <v>10</v>
      </c>
      <c r="B94">
        <v>26</v>
      </c>
      <c r="E94" t="s">
        <v>2404</v>
      </c>
      <c r="F94" t="s">
        <v>2390</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2388</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2389</v>
      </c>
      <c r="G96" t="str">
        <f t="shared" si="12"/>
        <v/>
      </c>
      <c r="H96" t="str">
        <f t="shared" si="13"/>
        <v/>
      </c>
      <c r="I96" t="str">
        <f t="shared" si="14"/>
        <v/>
      </c>
      <c r="J96" s="30" t="str">
        <f t="shared" si="15"/>
        <v>{ parentCategory=10, category=28, zoneIds={888}},--Craglorn</v>
      </c>
    </row>
    <row r="97" spans="1:10" x14ac:dyDescent="0.25">
      <c r="A97">
        <v>10</v>
      </c>
      <c r="B97">
        <v>86</v>
      </c>
      <c r="E97" t="s">
        <v>1809</v>
      </c>
      <c r="F97" t="s">
        <v>2387</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0" customWidth="1"/>
  </cols>
  <sheetData>
    <row r="1" spans="1:7" ht="161.25" customHeight="1" x14ac:dyDescent="0.25">
      <c r="A1" s="102" t="s">
        <v>2436</v>
      </c>
      <c r="B1" s="102"/>
      <c r="C1" s="102"/>
      <c r="D1" s="23" t="s">
        <v>2391</v>
      </c>
      <c r="G1" s="72" t="s">
        <v>2215</v>
      </c>
    </row>
    <row r="2" spans="1:7" x14ac:dyDescent="0.25">
      <c r="A2" s="6" t="s">
        <v>83</v>
      </c>
      <c r="B2" s="7" t="s">
        <v>1684</v>
      </c>
      <c r="C2" s="7" t="s">
        <v>1685</v>
      </c>
      <c r="D2" s="1" t="s">
        <v>2191</v>
      </c>
      <c r="E2" s="1" t="s">
        <v>2183</v>
      </c>
      <c r="F2" s="1" t="s">
        <v>2184</v>
      </c>
      <c r="G2" s="71" t="s">
        <v>2189</v>
      </c>
    </row>
    <row r="3" spans="1:7" x14ac:dyDescent="0.25">
      <c r="A3" s="12">
        <v>19</v>
      </c>
      <c r="B3" s="8" t="str">
        <f>VLOOKUP(A3,'Sets data'!$A$3:$C$9969,3,FALSE)</f>
        <v>Vestments of the Warlock</v>
      </c>
      <c r="C3" s="8" t="str">
        <f>VLOOKUP(A3,'Sets data'!$A$3:$C$9969,2,FALSE)</f>
        <v>Gewänder des Hexers</v>
      </c>
      <c r="G3" s="70" t="str">
        <f>IF(AND(A3&lt;&gt;"",NOT(ISERROR(A3)),ISNUMBER(A3),D3&lt;&gt;""),CONCATENATE("[",A3,"] = {",D3,"},","     --",B3," -&gt; ",E3," / ",F3),"")</f>
        <v/>
      </c>
    </row>
    <row r="4" spans="1:7" x14ac:dyDescent="0.25">
      <c r="A4" s="12">
        <v>20</v>
      </c>
      <c r="B4" s="8" t="str">
        <f>VLOOKUP(A4,'Sets data'!$A$3:$C$9969,3,FALSE)</f>
        <v>Witchman Armor</v>
      </c>
      <c r="C4" s="8" t="str">
        <f>VLOOKUP(A4,'Sets data'!$A$3:$C$9969,2,FALSE)</f>
        <v>Hexenwerk</v>
      </c>
      <c r="G4" s="70"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70" t="str">
        <f t="shared" si="0"/>
        <v/>
      </c>
    </row>
    <row r="6" spans="1:7" x14ac:dyDescent="0.25">
      <c r="A6" s="12">
        <v>22</v>
      </c>
      <c r="B6" s="8" t="str">
        <f>VLOOKUP(A6,'Sets data'!$A$3:$C$9969,3,FALSE)</f>
        <v>Dreamer\'s Mantle</v>
      </c>
      <c r="C6" s="8" t="str">
        <f>VLOOKUP(A6,'Sets data'!$A$3:$C$9969,2,FALSE)</f>
        <v>Mantel des Träumers</v>
      </c>
      <c r="G6" s="70" t="str">
        <f t="shared" si="0"/>
        <v/>
      </c>
    </row>
    <row r="7" spans="1:7" x14ac:dyDescent="0.25">
      <c r="A7" s="12">
        <v>23</v>
      </c>
      <c r="B7" s="8" t="str">
        <f>VLOOKUP(A7,'Sets data'!$A$3:$C$9969,3,FALSE)</f>
        <v>Archer\'s Mind</v>
      </c>
      <c r="C7" s="8" t="str">
        <f>VLOOKUP(A7,'Sets data'!$A$3:$C$9969,2,FALSE)</f>
        <v>Schützensinn</v>
      </c>
      <c r="G7" s="70" t="str">
        <f t="shared" si="0"/>
        <v/>
      </c>
    </row>
    <row r="8" spans="1:7" x14ac:dyDescent="0.25">
      <c r="A8" s="12">
        <v>24</v>
      </c>
      <c r="B8" s="8" t="str">
        <f>VLOOKUP(A8,'Sets data'!$A$3:$C$9969,3,FALSE)</f>
        <v>Footman\'s Fortune</v>
      </c>
      <c r="C8" s="8" t="str">
        <f>VLOOKUP(A8,'Sets data'!$A$3:$C$9969,2,FALSE)</f>
        <v>Geschick des Fußsoldaten</v>
      </c>
      <c r="G8" s="70" t="str">
        <f t="shared" si="0"/>
        <v/>
      </c>
    </row>
    <row r="9" spans="1:7" x14ac:dyDescent="0.25">
      <c r="A9" s="12">
        <v>25</v>
      </c>
      <c r="B9" s="8" t="str">
        <f>VLOOKUP(A9,'Sets data'!$A$3:$C$9969,3,FALSE)</f>
        <v>Desert Rose</v>
      </c>
      <c r="C9" s="8" t="str">
        <f>VLOOKUP(A9,'Sets data'!$A$3:$C$9969,2,FALSE)</f>
        <v>Wüstenrose</v>
      </c>
      <c r="G9" s="70" t="str">
        <f t="shared" si="0"/>
        <v/>
      </c>
    </row>
    <row r="10" spans="1:7" x14ac:dyDescent="0.25">
      <c r="A10" s="12">
        <v>26</v>
      </c>
      <c r="B10" s="8" t="str">
        <f>VLOOKUP(A10,'Sets data'!$A$3:$C$9969,3,FALSE)</f>
        <v>Prisoner\'s Rags</v>
      </c>
      <c r="C10" s="8" t="str">
        <f>VLOOKUP(A10,'Sets data'!$A$3:$C$9969,2,FALSE)</f>
        <v>Lumpen des Gefangenen</v>
      </c>
      <c r="G10" s="70" t="str">
        <f t="shared" si="0"/>
        <v/>
      </c>
    </row>
    <row r="11" spans="1:7" x14ac:dyDescent="0.25">
      <c r="A11" s="12">
        <v>27</v>
      </c>
      <c r="B11" s="8" t="str">
        <f>VLOOKUP(A11,'Sets data'!$A$3:$C$9969,3,FALSE)</f>
        <v>Fiord\'s Legacy</v>
      </c>
      <c r="C11" s="8" t="str">
        <f>VLOOKUP(A11,'Sets data'!$A$3:$C$9969,2,FALSE)</f>
        <v>Fiords Erbe</v>
      </c>
      <c r="G11" s="70" t="str">
        <f t="shared" si="0"/>
        <v/>
      </c>
    </row>
    <row r="12" spans="1:7" x14ac:dyDescent="0.25">
      <c r="A12" s="12">
        <v>28</v>
      </c>
      <c r="B12" s="8" t="str">
        <f>VLOOKUP(A12,'Sets data'!$A$3:$C$9969,3,FALSE)</f>
        <v>Barkskin</v>
      </c>
      <c r="C12" s="8" t="str">
        <f>VLOOKUP(A12,'Sets data'!$A$3:$C$9969,2,FALSE)</f>
        <v>Borkenhaut</v>
      </c>
      <c r="G12" s="70" t="str">
        <f t="shared" si="0"/>
        <v/>
      </c>
    </row>
    <row r="13" spans="1:7" x14ac:dyDescent="0.25">
      <c r="A13" s="12">
        <v>29</v>
      </c>
      <c r="B13" s="8" t="str">
        <f>VLOOKUP(A13,'Sets data'!$A$3:$C$9969,3,FALSE)</f>
        <v>Sergeant\'s Mail</v>
      </c>
      <c r="C13" s="8" t="str">
        <f>VLOOKUP(A13,'Sets data'!$A$3:$C$9969,2,FALSE)</f>
        <v>Rüstung des Feldwebels</v>
      </c>
      <c r="G13" s="70" t="str">
        <f t="shared" si="0"/>
        <v/>
      </c>
    </row>
    <row r="14" spans="1:7" x14ac:dyDescent="0.25">
      <c r="A14" s="12">
        <v>30</v>
      </c>
      <c r="B14" s="8" t="str">
        <f>VLOOKUP(A14,'Sets data'!$A$3:$C$9969,3,FALSE)</f>
        <v>Thunderbug\'s Carapace</v>
      </c>
      <c r="C14" s="8" t="str">
        <f>VLOOKUP(A14,'Sets data'!$A$3:$C$9969,2,FALSE)</f>
        <v>Donnerkäferpanzer</v>
      </c>
      <c r="G14" s="70" t="str">
        <f t="shared" si="0"/>
        <v/>
      </c>
    </row>
    <row r="15" spans="1:7" x14ac:dyDescent="0.25">
      <c r="A15" s="12">
        <v>31</v>
      </c>
      <c r="B15" s="8" t="str">
        <f>VLOOKUP(A15,'Sets data'!$A$3:$C$9969,3,FALSE)</f>
        <v>Silks of the Sun</v>
      </c>
      <c r="C15" s="8" t="str">
        <f>VLOOKUP(A15,'Sets data'!$A$3:$C$9969,2,FALSE)</f>
        <v>Sonnenseide</v>
      </c>
      <c r="G15" s="70" t="str">
        <f t="shared" si="0"/>
        <v/>
      </c>
    </row>
    <row r="16" spans="1:7" x14ac:dyDescent="0.25">
      <c r="A16" s="12">
        <v>32</v>
      </c>
      <c r="B16" s="8" t="str">
        <f>VLOOKUP(A16,'Sets data'!$A$3:$C$9969,3,FALSE)</f>
        <v>Healer\'s Habit</v>
      </c>
      <c r="C16" s="8" t="str">
        <f>VLOOKUP(A16,'Sets data'!$A$3:$C$9969,2,FALSE)</f>
        <v>Bräuche des Heilers</v>
      </c>
      <c r="G16" s="70" t="str">
        <f t="shared" si="0"/>
        <v/>
      </c>
    </row>
    <row r="17" spans="1:7" x14ac:dyDescent="0.25">
      <c r="A17" s="12">
        <v>33</v>
      </c>
      <c r="B17" s="8" t="str">
        <f>VLOOKUP(A17,'Sets data'!$A$3:$C$9969,3,FALSE)</f>
        <v>Viper\'s Sting</v>
      </c>
      <c r="C17" s="8" t="str">
        <f>VLOOKUP(A17,'Sets data'!$A$3:$C$9969,2,FALSE)</f>
        <v>Vipernbiss</v>
      </c>
      <c r="G17" s="70" t="str">
        <f t="shared" si="0"/>
        <v/>
      </c>
    </row>
    <row r="18" spans="1:7" x14ac:dyDescent="0.25">
      <c r="A18" s="12">
        <v>34</v>
      </c>
      <c r="B18" s="8" t="str">
        <f>VLOOKUP(A18,'Sets data'!$A$3:$C$9969,3,FALSE)</f>
        <v>Night Mother\'s Embrace</v>
      </c>
      <c r="C18" s="8" t="str">
        <f>VLOOKUP(A18,'Sets data'!$A$3:$C$9969,2,FALSE)</f>
        <v>Umarmung der Mutter der Nacht</v>
      </c>
      <c r="G18" s="70" t="str">
        <f t="shared" si="0"/>
        <v/>
      </c>
    </row>
    <row r="19" spans="1:7" x14ac:dyDescent="0.25">
      <c r="A19" s="12">
        <v>35</v>
      </c>
      <c r="B19" s="8" t="str">
        <f>VLOOKUP(A19,'Sets data'!$A$3:$C$9969,3,FALSE)</f>
        <v>Knightmare</v>
      </c>
      <c r="C19" s="8" t="str">
        <f>VLOOKUP(A19,'Sets data'!$A$3:$C$9969,2,FALSE)</f>
        <v>Albtraumritter</v>
      </c>
      <c r="G19" s="70" t="str">
        <f t="shared" si="0"/>
        <v/>
      </c>
    </row>
    <row r="20" spans="1:7" x14ac:dyDescent="0.25">
      <c r="A20" s="12">
        <v>36</v>
      </c>
      <c r="B20" s="8" t="str">
        <f>VLOOKUP(A20,'Sets data'!$A$3:$C$9969,3,FALSE)</f>
        <v>Armor of the Veiled Heritance</v>
      </c>
      <c r="C20" s="8" t="str">
        <f>VLOOKUP(A20,'Sets data'!$A$3:$C$9969,2,FALSE)</f>
        <v>Rüstung des Schleiererbes</v>
      </c>
      <c r="G20" s="70" t="str">
        <f t="shared" si="0"/>
        <v/>
      </c>
    </row>
    <row r="21" spans="1:7" x14ac:dyDescent="0.25">
      <c r="A21" s="5">
        <v>37</v>
      </c>
      <c r="B21" s="8" t="str">
        <f>VLOOKUP(A21,'Sets data'!$A$3:$C$9969,3,FALSE)</f>
        <v>Death\'s Wind</v>
      </c>
      <c r="C21" s="8" t="str">
        <f>VLOOKUP(A21,'Sets data'!$A$3:$C$9969,2,FALSE)</f>
        <v>Todeswind</v>
      </c>
      <c r="G21" s="70" t="str">
        <f t="shared" si="0"/>
        <v/>
      </c>
    </row>
    <row r="22" spans="1:7" x14ac:dyDescent="0.25">
      <c r="A22" s="5">
        <v>38</v>
      </c>
      <c r="B22" s="8" t="str">
        <f>VLOOKUP(A22,'Sets data'!$A$3:$C$9969,3,FALSE)</f>
        <v>Twilight\'s Embrace</v>
      </c>
      <c r="C22" s="8" t="str">
        <f>VLOOKUP(A22,'Sets data'!$A$3:$C$9969,2,FALSE)</f>
        <v>Zwielichtkuss</v>
      </c>
      <c r="G22" s="70" t="str">
        <f t="shared" si="0"/>
        <v/>
      </c>
    </row>
    <row r="23" spans="1:7" x14ac:dyDescent="0.25">
      <c r="A23" s="12">
        <v>39</v>
      </c>
      <c r="B23" s="8" t="str">
        <f>VLOOKUP(A23,'Sets data'!$A$3:$C$9969,3,FALSE)</f>
        <v>Alessian Order</v>
      </c>
      <c r="C23" s="8" t="str">
        <f>VLOOKUP(A23,'Sets data'!$A$3:$C$9969,2,FALSE)</f>
        <v>Alessianischer Orden</v>
      </c>
      <c r="G23" s="70" t="str">
        <f t="shared" si="0"/>
        <v/>
      </c>
    </row>
    <row r="24" spans="1:7" x14ac:dyDescent="0.25">
      <c r="A24" s="5">
        <v>40</v>
      </c>
      <c r="B24" s="8" t="str">
        <f>VLOOKUP(A24,'Sets data'!$A$3:$C$9969,3,FALSE)</f>
        <v>Night\'s Silence</v>
      </c>
      <c r="C24" s="8" t="str">
        <f>VLOOKUP(A24,'Sets data'!$A$3:$C$9969,2,FALSE)</f>
        <v>Stille der Nacht</v>
      </c>
      <c r="G24" s="70" t="str">
        <f t="shared" si="0"/>
        <v/>
      </c>
    </row>
    <row r="25" spans="1:7" x14ac:dyDescent="0.25">
      <c r="A25" s="5">
        <v>41</v>
      </c>
      <c r="B25" s="8" t="str">
        <f>VLOOKUP(A25,'Sets data'!$A$3:$C$9969,3,FALSE)</f>
        <v>Whitestrake\'s Retribution</v>
      </c>
      <c r="C25" s="8" t="str">
        <f>VLOOKUP(A25,'Sets data'!$A$3:$C$9969,2,FALSE)</f>
        <v>Weißplankes Vergeltung</v>
      </c>
      <c r="G25" s="70" t="str">
        <f t="shared" si="0"/>
        <v/>
      </c>
    </row>
    <row r="26" spans="1:7" x14ac:dyDescent="0.25">
      <c r="A26" s="5">
        <v>43</v>
      </c>
      <c r="B26" s="8" t="str">
        <f>VLOOKUP(A26,'Sets data'!$A$3:$C$9969,3,FALSE)</f>
        <v>Armor of the Seducer</v>
      </c>
      <c r="C26" s="8" t="str">
        <f>VLOOKUP(A26,'Sets data'!$A$3:$C$9969,2,FALSE)</f>
        <v>Rüstung der Verführung</v>
      </c>
      <c r="G26" s="70" t="str">
        <f t="shared" si="0"/>
        <v/>
      </c>
    </row>
    <row r="27" spans="1:7" x14ac:dyDescent="0.25">
      <c r="A27" s="5">
        <v>44</v>
      </c>
      <c r="B27" s="8" t="str">
        <f>VLOOKUP(A27,'Sets data'!$A$3:$C$9969,3,FALSE)</f>
        <v>Vampire\'s Kiss</v>
      </c>
      <c r="C27" s="8" t="str">
        <f>VLOOKUP(A27,'Sets data'!$A$3:$C$9969,2,FALSE)</f>
        <v>Kuss des Vampirs</v>
      </c>
      <c r="G27" s="70" t="str">
        <f t="shared" si="0"/>
        <v/>
      </c>
    </row>
    <row r="28" spans="1:7" x14ac:dyDescent="0.25">
      <c r="A28" s="12">
        <v>46</v>
      </c>
      <c r="B28" s="8" t="str">
        <f>VLOOKUP(A28,'Sets data'!$A$3:$C$9969,3,FALSE)</f>
        <v>Noble Duelist\'s Silks</v>
      </c>
      <c r="C28" s="8" t="str">
        <f>VLOOKUP(A28,'Sets data'!$A$3:$C$9969,2,FALSE)</f>
        <v>Seide des edlen Duellanten</v>
      </c>
      <c r="G28" s="70" t="str">
        <f t="shared" si="0"/>
        <v/>
      </c>
    </row>
    <row r="29" spans="1:7" x14ac:dyDescent="0.25">
      <c r="A29" s="12">
        <v>47</v>
      </c>
      <c r="B29" s="8" t="str">
        <f>VLOOKUP(A29,'Sets data'!$A$3:$C$9969,3,FALSE)</f>
        <v>Robes of the Withered Hand</v>
      </c>
      <c r="C29" s="8" t="str">
        <f>VLOOKUP(A29,'Sets data'!$A$3:$C$9969,2,FALSE)</f>
        <v>Roben der Verdorrten Hand</v>
      </c>
      <c r="G29" s="70" t="str">
        <f t="shared" si="0"/>
        <v/>
      </c>
    </row>
    <row r="30" spans="1:7" x14ac:dyDescent="0.25">
      <c r="A30" s="5">
        <v>48</v>
      </c>
      <c r="B30" s="8" t="str">
        <f>VLOOKUP(A30,'Sets data'!$A$3:$C$9969,3,FALSE)</f>
        <v>Magnus\' Gift</v>
      </c>
      <c r="C30" s="8" t="str">
        <f>VLOOKUP(A30,'Sets data'!$A$3:$C$9969,2,FALSE)</f>
        <v>Magnus' Gabe</v>
      </c>
      <c r="G30" s="70" t="str">
        <f t="shared" si="0"/>
        <v/>
      </c>
    </row>
    <row r="31" spans="1:7" x14ac:dyDescent="0.25">
      <c r="A31" s="12">
        <v>49</v>
      </c>
      <c r="B31" s="8" t="str">
        <f>VLOOKUP(A31,'Sets data'!$A$3:$C$9969,3,FALSE)</f>
        <v>Shadow of the Red Mountain</v>
      </c>
      <c r="C31" s="8" t="str">
        <f>VLOOKUP(A31,'Sets data'!$A$3:$C$9969,2,FALSE)</f>
        <v>Schatten des Roten Berges</v>
      </c>
      <c r="G31" s="70" t="str">
        <f t="shared" si="0"/>
        <v/>
      </c>
    </row>
    <row r="32" spans="1:7" x14ac:dyDescent="0.25">
      <c r="A32" s="12">
        <v>50</v>
      </c>
      <c r="B32" s="8" t="str">
        <f>VLOOKUP(A32,'Sets data'!$A$3:$C$9969,3,FALSE)</f>
        <v>The Morag Tong</v>
      </c>
      <c r="C32" s="8" t="str">
        <f>VLOOKUP(A32,'Sets data'!$A$3:$C$9969,2,FALSE)</f>
        <v>Morag Tong</v>
      </c>
      <c r="G32" s="70" t="str">
        <f t="shared" si="0"/>
        <v/>
      </c>
    </row>
    <row r="33" spans="1:7" x14ac:dyDescent="0.25">
      <c r="A33" s="5">
        <v>51</v>
      </c>
      <c r="B33" s="8" t="str">
        <f>VLOOKUP(A33,'Sets data'!$A$3:$C$9969,3,FALSE)</f>
        <v>Night Mother\'s Gaze</v>
      </c>
      <c r="C33" s="8" t="str">
        <f>VLOOKUP(A33,'Sets data'!$A$3:$C$9969,2,FALSE)</f>
        <v>Blick der Mutter der Nacht</v>
      </c>
      <c r="G33" s="70" t="str">
        <f t="shared" si="0"/>
        <v/>
      </c>
    </row>
    <row r="34" spans="1:7" x14ac:dyDescent="0.25">
      <c r="A34" s="12">
        <v>52</v>
      </c>
      <c r="B34" s="8" t="str">
        <f>VLOOKUP(A34,'Sets data'!$A$3:$C$9969,3,FALSE)</f>
        <v>Beckoning Steel</v>
      </c>
      <c r="C34" s="8" t="str">
        <f>VLOOKUP(A34,'Sets data'!$A$3:$C$9969,2,FALSE)</f>
        <v>Klingender Stahl</v>
      </c>
      <c r="G34" s="70" t="str">
        <f t="shared" si="0"/>
        <v/>
      </c>
    </row>
    <row r="35" spans="1:7" x14ac:dyDescent="0.25">
      <c r="A35" s="12">
        <v>53</v>
      </c>
      <c r="B35" s="8" t="str">
        <f>VLOOKUP(A35,'Sets data'!$A$3:$C$9969,3,FALSE)</f>
        <v>The Ice Furnace</v>
      </c>
      <c r="C35" s="8" t="str">
        <f>VLOOKUP(A35,'Sets data'!$A$3:$C$9969,2,FALSE)</f>
        <v>Eisschmiede</v>
      </c>
      <c r="G35" s="70" t="str">
        <f t="shared" si="0"/>
        <v/>
      </c>
    </row>
    <row r="36" spans="1:7" x14ac:dyDescent="0.25">
      <c r="A36" s="5">
        <v>54</v>
      </c>
      <c r="B36" s="8" t="str">
        <f>VLOOKUP(A36,'Sets data'!$A$3:$C$9969,3,FALSE)</f>
        <v>Ashen Grip</v>
      </c>
      <c r="C36" s="8" t="str">
        <f>VLOOKUP(A36,'Sets data'!$A$3:$C$9969,2,FALSE)</f>
        <v>Aschengriff</v>
      </c>
      <c r="G36" s="70" t="str">
        <f t="shared" si="0"/>
        <v/>
      </c>
    </row>
    <row r="37" spans="1:7" x14ac:dyDescent="0.25">
      <c r="A37" s="12">
        <v>55</v>
      </c>
      <c r="B37" s="8" t="str">
        <f>VLOOKUP(A37,'Sets data'!$A$3:$C$9969,3,FALSE)</f>
        <v>Prayer Shawl</v>
      </c>
      <c r="C37" s="8" t="str">
        <f>VLOOKUP(A37,'Sets data'!$A$3:$C$9969,2,FALSE)</f>
        <v>Gebetstuch</v>
      </c>
      <c r="G37" s="70" t="str">
        <f t="shared" si="0"/>
        <v/>
      </c>
    </row>
    <row r="38" spans="1:7" x14ac:dyDescent="0.25">
      <c r="A38" s="12">
        <v>56</v>
      </c>
      <c r="B38" s="8" t="str">
        <f>VLOOKUP(A38,'Sets data'!$A$3:$C$9969,3,FALSE)</f>
        <v>Stendarr\'s Embrace</v>
      </c>
      <c r="C38" s="8" t="str">
        <f>VLOOKUP(A38,'Sets data'!$A$3:$C$9969,2,FALSE)</f>
        <v>Stendarrs Umarmung</v>
      </c>
      <c r="G38" s="70" t="str">
        <f t="shared" si="0"/>
        <v/>
      </c>
    </row>
    <row r="39" spans="1:7" x14ac:dyDescent="0.25">
      <c r="A39" s="12">
        <v>57</v>
      </c>
      <c r="B39" s="8" t="str">
        <f>VLOOKUP(A39,'Sets data'!$A$3:$C$9969,3,FALSE)</f>
        <v>Syrabane\'s Grip</v>
      </c>
      <c r="C39" s="8" t="str">
        <f>VLOOKUP(A39,'Sets data'!$A$3:$C$9969,2,FALSE)</f>
        <v>Syrabanns Griff</v>
      </c>
      <c r="G39" s="70" t="str">
        <f t="shared" si="0"/>
        <v/>
      </c>
    </row>
    <row r="40" spans="1:7" x14ac:dyDescent="0.25">
      <c r="A40" s="12">
        <v>58</v>
      </c>
      <c r="B40" s="8" t="str">
        <f>VLOOKUP(A40,'Sets data'!$A$3:$C$9969,3,FALSE)</f>
        <v>Hide of the Werewolf</v>
      </c>
      <c r="C40" s="8" t="str">
        <f>VLOOKUP(A40,'Sets data'!$A$3:$C$9969,2,FALSE)</f>
        <v>Fell des Werwolfs</v>
      </c>
      <c r="G40" s="70" t="str">
        <f t="shared" si="0"/>
        <v/>
      </c>
    </row>
    <row r="41" spans="1:7" x14ac:dyDescent="0.25">
      <c r="A41" s="12">
        <v>59</v>
      </c>
      <c r="B41" s="8" t="str">
        <f>VLOOKUP(A41,'Sets data'!$A$3:$C$9969,3,FALSE)</f>
        <v>Kyne\'s Kiss</v>
      </c>
      <c r="C41" s="8" t="str">
        <f>VLOOKUP(A41,'Sets data'!$A$3:$C$9969,2,FALSE)</f>
        <v>Kynes Kuss</v>
      </c>
      <c r="G41" s="70" t="str">
        <f t="shared" si="0"/>
        <v/>
      </c>
    </row>
    <row r="42" spans="1:7" x14ac:dyDescent="0.25">
      <c r="A42" s="12">
        <v>60</v>
      </c>
      <c r="B42" s="8" t="str">
        <f>VLOOKUP(A42,'Sets data'!$A$3:$C$9969,3,FALSE)</f>
        <v>Darkstride</v>
      </c>
      <c r="C42" s="8" t="str">
        <f>VLOOKUP(A42,'Sets data'!$A$3:$C$9969,2,FALSE)</f>
        <v>Dunkelschritt</v>
      </c>
      <c r="G42" s="70" t="str">
        <f t="shared" si="0"/>
        <v/>
      </c>
    </row>
    <row r="43" spans="1:7" x14ac:dyDescent="0.25">
      <c r="A43" s="12">
        <v>61</v>
      </c>
      <c r="B43" s="8" t="str">
        <f>VLOOKUP(A43,'Sets data'!$A$3:$C$9969,3,FALSE)</f>
        <v>Dreugh King Slayer</v>
      </c>
      <c r="C43" s="8" t="str">
        <f>VLOOKUP(A43,'Sets data'!$A$3:$C$9969,2,FALSE)</f>
        <v>Dreughkönigsschlächter</v>
      </c>
      <c r="G43" s="70" t="str">
        <f t="shared" si="0"/>
        <v/>
      </c>
    </row>
    <row r="44" spans="1:7" x14ac:dyDescent="0.25">
      <c r="A44" s="12">
        <v>62</v>
      </c>
      <c r="B44" s="8" t="str">
        <f>VLOOKUP(A44,'Sets data'!$A$3:$C$9969,3,FALSE)</f>
        <v>Hatchling\'s Shell</v>
      </c>
      <c r="C44" s="8" t="str">
        <f>VLOOKUP(A44,'Sets data'!$A$3:$C$9969,2,FALSE)</f>
        <v>Schlüpflingspanzer</v>
      </c>
      <c r="G44" s="70" t="str">
        <f t="shared" si="0"/>
        <v/>
      </c>
    </row>
    <row r="45" spans="1:7" x14ac:dyDescent="0.25">
      <c r="A45" s="12">
        <v>63</v>
      </c>
      <c r="B45" s="8" t="str">
        <f>VLOOKUP(A45,'Sets data'!$A$3:$C$9969,3,FALSE)</f>
        <v>The Juggernaut</v>
      </c>
      <c r="C45" s="8" t="str">
        <f>VLOOKUP(A45,'Sets data'!$A$3:$C$9969,2,FALSE)</f>
        <v>Koloss</v>
      </c>
      <c r="G45" s="70" t="str">
        <f t="shared" si="0"/>
        <v/>
      </c>
    </row>
    <row r="46" spans="1:7" x14ac:dyDescent="0.25">
      <c r="A46" s="12">
        <v>64</v>
      </c>
      <c r="B46" s="8" t="str">
        <f>VLOOKUP(A46,'Sets data'!$A$3:$C$9969,3,FALSE)</f>
        <v>Shadow Dancer\'s Raiment</v>
      </c>
      <c r="C46" s="8" t="str">
        <f>VLOOKUP(A46,'Sets data'!$A$3:$C$9969,2,FALSE)</f>
        <v>Kleidung des Schattentänzers</v>
      </c>
      <c r="G46" s="70" t="str">
        <f t="shared" si="0"/>
        <v/>
      </c>
    </row>
    <row r="47" spans="1:7" x14ac:dyDescent="0.25">
      <c r="A47" s="12">
        <v>65</v>
      </c>
      <c r="B47" s="8" t="str">
        <f>VLOOKUP(A47,'Sets data'!$A$3:$C$9969,3,FALSE)</f>
        <v>Bloodthorn\'s Touch</v>
      </c>
      <c r="C47" s="8" t="str">
        <f>VLOOKUP(A47,'Sets data'!$A$3:$C$9969,2,FALSE)</f>
        <v>Spur eines Blutdorns</v>
      </c>
      <c r="G47" s="70" t="str">
        <f t="shared" si="0"/>
        <v/>
      </c>
    </row>
    <row r="48" spans="1:7" x14ac:dyDescent="0.25">
      <c r="A48" s="12">
        <v>66</v>
      </c>
      <c r="B48" s="8" t="str">
        <f>VLOOKUP(A48,'Sets data'!$A$3:$C$9969,3,FALSE)</f>
        <v>Robes of the Hist</v>
      </c>
      <c r="C48" s="8" t="str">
        <f>VLOOKUP(A48,'Sets data'!$A$3:$C$9969,2,FALSE)</f>
        <v>Roben des Hist</v>
      </c>
      <c r="G48" s="70" t="str">
        <f t="shared" si="0"/>
        <v/>
      </c>
    </row>
    <row r="49" spans="1:7" x14ac:dyDescent="0.25">
      <c r="A49" s="12">
        <v>67</v>
      </c>
      <c r="B49" s="8" t="str">
        <f>VLOOKUP(A49,'Sets data'!$A$3:$C$9969,3,FALSE)</f>
        <v>Shadow Walker</v>
      </c>
      <c r="C49" s="8" t="str">
        <f>VLOOKUP(A49,'Sets data'!$A$3:$C$9969,2,FALSE)</f>
        <v>Schattengänger</v>
      </c>
      <c r="G49" s="70" t="str">
        <f t="shared" si="0"/>
        <v/>
      </c>
    </row>
    <row r="50" spans="1:7" x14ac:dyDescent="0.25">
      <c r="A50" s="12">
        <v>68</v>
      </c>
      <c r="B50" s="8" t="str">
        <f>VLOOKUP(A50,'Sets data'!$A$3:$C$9969,3,FALSE)</f>
        <v>Stygian</v>
      </c>
      <c r="C50" s="8" t="str">
        <f>VLOOKUP(A50,'Sets data'!$A$3:$C$9969,2,FALSE)</f>
        <v>Stygier</v>
      </c>
      <c r="G50" s="70" t="str">
        <f t="shared" si="0"/>
        <v/>
      </c>
    </row>
    <row r="51" spans="1:7" x14ac:dyDescent="0.25">
      <c r="A51" s="12">
        <v>69</v>
      </c>
      <c r="B51" s="8" t="str">
        <f>VLOOKUP(A51,'Sets data'!$A$3:$C$9969,3,FALSE)</f>
        <v>Ranger\'s Gait</v>
      </c>
      <c r="C51" s="8" t="str">
        <f>VLOOKUP(A51,'Sets data'!$A$3:$C$9969,2,FALSE)</f>
        <v>Laufstil des Waldläufers</v>
      </c>
      <c r="G51" s="70" t="str">
        <f t="shared" si="0"/>
        <v/>
      </c>
    </row>
    <row r="52" spans="1:7" x14ac:dyDescent="0.25">
      <c r="A52" s="12">
        <v>70</v>
      </c>
      <c r="B52" s="8" t="str">
        <f>VLOOKUP(A52,'Sets data'!$A$3:$C$9969,3,FALSE)</f>
        <v>Seventh Legion Brute</v>
      </c>
      <c r="C52" s="8" t="str">
        <f>VLOOKUP(A52,'Sets data'!$A$3:$C$9969,2,FALSE)</f>
        <v>Rohling der siebten Legion</v>
      </c>
      <c r="G52" s="70" t="str">
        <f t="shared" si="0"/>
        <v/>
      </c>
    </row>
    <row r="53" spans="1:7" x14ac:dyDescent="0.25">
      <c r="A53" s="12">
        <v>71</v>
      </c>
      <c r="B53" s="8" t="str">
        <f>VLOOKUP(A53,'Sets data'!$A$3:$C$9969,3,FALSE)</f>
        <v>Durok\'s Bane</v>
      </c>
      <c r="C53" s="8" t="str">
        <f>VLOOKUP(A53,'Sets data'!$A$3:$C$9969,2,FALSE)</f>
        <v>Duroks Fluch</v>
      </c>
      <c r="G53" s="70" t="str">
        <f t="shared" si="0"/>
        <v/>
      </c>
    </row>
    <row r="54" spans="1:7" x14ac:dyDescent="0.25">
      <c r="A54" s="12">
        <v>72</v>
      </c>
      <c r="B54" s="8" t="str">
        <f>VLOOKUP(A54,'Sets data'!$A$3:$C$9969,3,FALSE)</f>
        <v>Nikulas\' Heavy Armor</v>
      </c>
      <c r="C54" s="8" t="str">
        <f>VLOOKUP(A54,'Sets data'!$A$3:$C$9969,2,FALSE)</f>
        <v>Nikulas' schwere Rüstung</v>
      </c>
      <c r="G54" s="70" t="str">
        <f t="shared" si="0"/>
        <v/>
      </c>
    </row>
    <row r="55" spans="1:7" x14ac:dyDescent="0.25">
      <c r="A55" s="5">
        <v>73</v>
      </c>
      <c r="B55" s="8" t="str">
        <f>VLOOKUP(A55,'Sets data'!$A$3:$C$9969,3,FALSE)</f>
        <v>Oblivion\'s Foe</v>
      </c>
      <c r="C55" s="8" t="str">
        <f>VLOOKUP(A55,'Sets data'!$A$3:$C$9969,2,FALSE)</f>
        <v>Erinnerung</v>
      </c>
      <c r="G55" s="70" t="str">
        <f t="shared" si="0"/>
        <v/>
      </c>
    </row>
    <row r="56" spans="1:7" x14ac:dyDescent="0.25">
      <c r="A56" s="5">
        <v>74</v>
      </c>
      <c r="B56" s="8" t="str">
        <f>VLOOKUP(A56,'Sets data'!$A$3:$C$9969,3,FALSE)</f>
        <v>Spectre\'s Eye</v>
      </c>
      <c r="C56" s="8" t="str">
        <f>VLOOKUP(A56,'Sets data'!$A$3:$C$9969,2,FALSE)</f>
        <v>Schemenauge</v>
      </c>
      <c r="G56" s="70" t="str">
        <f t="shared" si="0"/>
        <v/>
      </c>
    </row>
    <row r="57" spans="1:7" x14ac:dyDescent="0.25">
      <c r="A57" s="5">
        <v>75</v>
      </c>
      <c r="B57" s="8" t="str">
        <f>VLOOKUP(A57,'Sets data'!$A$3:$C$9969,3,FALSE)</f>
        <v>Torug\'s Pact</v>
      </c>
      <c r="C57" s="8" t="str">
        <f>VLOOKUP(A57,'Sets data'!$A$3:$C$9969,2,FALSE)</f>
        <v>Torugs Pakt</v>
      </c>
      <c r="G57" s="70" t="str">
        <f t="shared" si="0"/>
        <v/>
      </c>
    </row>
    <row r="58" spans="1:7" x14ac:dyDescent="0.25">
      <c r="A58" s="12">
        <v>76</v>
      </c>
      <c r="B58" s="8" t="str">
        <f>VLOOKUP(A58,'Sets data'!$A$3:$C$9969,3,FALSE)</f>
        <v>Robes of Alteration Mastery</v>
      </c>
      <c r="C58" s="8" t="str">
        <f>VLOOKUP(A58,'Sets data'!$A$3:$C$9969,2,FALSE)</f>
        <v>Roben der Veränderungsbeherrschung</v>
      </c>
      <c r="G58" s="70" t="str">
        <f t="shared" si="0"/>
        <v/>
      </c>
    </row>
    <row r="59" spans="1:7" x14ac:dyDescent="0.25">
      <c r="A59" s="12">
        <v>77</v>
      </c>
      <c r="B59" s="8" t="str">
        <f>VLOOKUP(A59,'Sets data'!$A$3:$C$9969,3,FALSE)</f>
        <v>Crusader</v>
      </c>
      <c r="C59" s="8" t="str">
        <f>VLOOKUP(A59,'Sets data'!$A$3:$C$9969,2,FALSE)</f>
        <v>Glaubenskrieger</v>
      </c>
      <c r="G59" s="70" t="str">
        <f t="shared" si="0"/>
        <v/>
      </c>
    </row>
    <row r="60" spans="1:7" x14ac:dyDescent="0.25">
      <c r="A60" s="5">
        <v>78</v>
      </c>
      <c r="B60" s="8" t="str">
        <f>VLOOKUP(A60,'Sets data'!$A$3:$C$9969,3,FALSE)</f>
        <v>Hist Bark</v>
      </c>
      <c r="C60" s="8" t="str">
        <f>VLOOKUP(A60,'Sets data'!$A$3:$C$9969,2,FALSE)</f>
        <v>Histrinde</v>
      </c>
      <c r="G60" s="70" t="str">
        <f t="shared" si="0"/>
        <v/>
      </c>
    </row>
    <row r="61" spans="1:7" x14ac:dyDescent="0.25">
      <c r="A61" s="5">
        <v>79</v>
      </c>
      <c r="B61" s="8" t="str">
        <f>VLOOKUP(A61,'Sets data'!$A$3:$C$9969,3,FALSE)</f>
        <v>Willow\'s Path</v>
      </c>
      <c r="C61" s="8" t="str">
        <f>VLOOKUP(A61,'Sets data'!$A$3:$C$9969,2,FALSE)</f>
        <v>Weidenpfad</v>
      </c>
      <c r="G61" s="70" t="str">
        <f t="shared" si="0"/>
        <v/>
      </c>
    </row>
    <row r="62" spans="1:7" x14ac:dyDescent="0.25">
      <c r="A62" s="5">
        <v>80</v>
      </c>
      <c r="B62" s="8" t="str">
        <f>VLOOKUP(A62,'Sets data'!$A$3:$C$9969,3,FALSE)</f>
        <v>Hunding\'s Rage</v>
      </c>
      <c r="C62" s="8" t="str">
        <f>VLOOKUP(A62,'Sets data'!$A$3:$C$9969,2,FALSE)</f>
        <v>Hundings Zorn</v>
      </c>
      <c r="G62" s="70" t="str">
        <f t="shared" si="0"/>
        <v/>
      </c>
    </row>
    <row r="63" spans="1:7" x14ac:dyDescent="0.25">
      <c r="A63" s="5">
        <v>81</v>
      </c>
      <c r="B63" s="8" t="str">
        <f>VLOOKUP(A63,'Sets data'!$A$3:$C$9969,3,FALSE)</f>
        <v>Song of Lamae</v>
      </c>
      <c r="C63" s="8" t="str">
        <f>VLOOKUP(A63,'Sets data'!$A$3:$C$9969,2,FALSE)</f>
        <v>Lied der Lamien</v>
      </c>
      <c r="G63" s="70" t="str">
        <f t="shared" si="0"/>
        <v/>
      </c>
    </row>
    <row r="64" spans="1:7" x14ac:dyDescent="0.25">
      <c r="A64" s="5">
        <v>82</v>
      </c>
      <c r="B64" s="8" t="str">
        <f>VLOOKUP(A64,'Sets data'!$A$3:$C$9969,3,FALSE)</f>
        <v>Alessia\'s Bulwark</v>
      </c>
      <c r="C64" s="8" t="str">
        <f>VLOOKUP(A64,'Sets data'!$A$3:$C$9969,2,FALSE)</f>
        <v>Alessias Bollwerk</v>
      </c>
      <c r="G64" s="70" t="str">
        <f t="shared" si="0"/>
        <v/>
      </c>
    </row>
    <row r="65" spans="1:7" x14ac:dyDescent="0.25">
      <c r="A65" s="12">
        <v>83</v>
      </c>
      <c r="B65" s="8" t="str">
        <f>VLOOKUP(A65,'Sets data'!$A$3:$C$9969,3,FALSE)</f>
        <v>Elf Bane</v>
      </c>
      <c r="C65" s="8" t="str">
        <f>VLOOKUP(A65,'Sets data'!$A$3:$C$9969,2,FALSE)</f>
        <v>Elfenfluch</v>
      </c>
      <c r="G65" s="70" t="str">
        <f t="shared" si="0"/>
        <v/>
      </c>
    </row>
    <row r="66" spans="1:7" x14ac:dyDescent="0.25">
      <c r="A66" s="5">
        <v>84</v>
      </c>
      <c r="B66" s="8" t="str">
        <f>VLOOKUP(A66,'Sets data'!$A$3:$C$9969,3,FALSE)</f>
        <v>Orgnum\'s Scales</v>
      </c>
      <c r="C66" s="8" t="str">
        <f>VLOOKUP(A66,'Sets data'!$A$3:$C$9969,2,FALSE)</f>
        <v>Orgnums Schuppen</v>
      </c>
      <c r="G66" s="70" t="str">
        <f t="shared" si="0"/>
        <v/>
      </c>
    </row>
    <row r="67" spans="1:7" x14ac:dyDescent="0.25">
      <c r="A67" s="12">
        <v>85</v>
      </c>
      <c r="B67" s="8" t="str">
        <f>VLOOKUP(A67,'Sets data'!$A$3:$C$9969,3,FALSE)</f>
        <v>Almalexia\'s Mercy</v>
      </c>
      <c r="C67" s="8" t="str">
        <f>VLOOKUP(A67,'Sets data'!$A$3:$C$9969,2,FALSE)</f>
        <v>Almalexias Gnade</v>
      </c>
      <c r="G67" s="70"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70" t="str">
        <f t="shared" si="1"/>
        <v/>
      </c>
    </row>
    <row r="69" spans="1:7" x14ac:dyDescent="0.25">
      <c r="A69" s="5">
        <v>87</v>
      </c>
      <c r="B69" s="8" t="str">
        <f>VLOOKUP(A69,'Sets data'!$A$3:$C$9969,3,FALSE)</f>
        <v>Eyes of Mara</v>
      </c>
      <c r="C69" s="8" t="str">
        <f>VLOOKUP(A69,'Sets data'!$A$3:$C$9969,2,FALSE)</f>
        <v>Augen von Mara</v>
      </c>
      <c r="G69" s="70" t="str">
        <f t="shared" si="1"/>
        <v/>
      </c>
    </row>
    <row r="70" spans="1:7" x14ac:dyDescent="0.25">
      <c r="A70" s="12">
        <v>88</v>
      </c>
      <c r="B70" s="8" t="str">
        <f>VLOOKUP(A70,'Sets data'!$A$3:$C$9969,3,FALSE)</f>
        <v>Robes of Destruction Mastery</v>
      </c>
      <c r="C70" s="8" t="str">
        <f>VLOOKUP(A70,'Sets data'!$A$3:$C$9969,2,FALSE)</f>
        <v>Roben der Zerstörungsbeherrschung</v>
      </c>
      <c r="G70" s="70" t="str">
        <f t="shared" si="1"/>
        <v/>
      </c>
    </row>
    <row r="71" spans="1:7" x14ac:dyDescent="0.25">
      <c r="A71" s="12">
        <v>89</v>
      </c>
      <c r="B71" s="8" t="str">
        <f>VLOOKUP(A71,'Sets data'!$A$3:$C$9969,3,FALSE)</f>
        <v>Sentry</v>
      </c>
      <c r="C71" s="8" t="str">
        <f>VLOOKUP(A71,'Sets data'!$A$3:$C$9969,2,FALSE)</f>
        <v>Wachposten</v>
      </c>
      <c r="G71" s="70" t="str">
        <f t="shared" si="1"/>
        <v/>
      </c>
    </row>
    <row r="72" spans="1:7" x14ac:dyDescent="0.25">
      <c r="A72" s="12">
        <v>90</v>
      </c>
      <c r="B72" s="8" t="str">
        <f>VLOOKUP(A72,'Sets data'!$A$3:$C$9969,3,FALSE)</f>
        <v>Senche\'s Bite</v>
      </c>
      <c r="C72" s="8" t="str">
        <f>VLOOKUP(A72,'Sets data'!$A$3:$C$9969,2,FALSE)</f>
        <v>Biss des Senche</v>
      </c>
      <c r="G72" s="70" t="str">
        <f t="shared" si="1"/>
        <v/>
      </c>
    </row>
    <row r="73" spans="1:7" x14ac:dyDescent="0.25">
      <c r="A73" s="12">
        <v>91</v>
      </c>
      <c r="B73" s="8" t="str">
        <f>VLOOKUP(A73,'Sets data'!$A$3:$C$9969,3,FALSE)</f>
        <v>Oblivion\'s Edge</v>
      </c>
      <c r="C73" s="8" t="str">
        <f>VLOOKUP(A73,'Sets data'!$A$3:$C$9969,2,FALSE)</f>
        <v>Vorteil des Vergessens</v>
      </c>
      <c r="G73" s="70" t="str">
        <f t="shared" si="1"/>
        <v/>
      </c>
    </row>
    <row r="74" spans="1:7" x14ac:dyDescent="0.25">
      <c r="A74" s="5">
        <v>92</v>
      </c>
      <c r="B74" s="8" t="str">
        <f>VLOOKUP(A74,'Sets data'!$A$3:$C$9969,3,FALSE)</f>
        <v>Kagrenac\'s Hope</v>
      </c>
      <c r="C74" s="8" t="str">
        <f>VLOOKUP(A74,'Sets data'!$A$3:$C$9969,2,FALSE)</f>
        <v>Kagrenacs Hoffnung</v>
      </c>
      <c r="G74" s="70" t="str">
        <f t="shared" si="1"/>
        <v/>
      </c>
    </row>
    <row r="75" spans="1:7" x14ac:dyDescent="0.25">
      <c r="A75" s="12">
        <v>93</v>
      </c>
      <c r="B75" s="8" t="str">
        <f>VLOOKUP(A75,'Sets data'!$A$3:$C$9969,3,FALSE)</f>
        <v>Storm Knight\'s Plate</v>
      </c>
      <c r="C75" s="8" t="str">
        <f>VLOOKUP(A75,'Sets data'!$A$3:$C$9969,2,FALSE)</f>
        <v>Wut des Sturmritters</v>
      </c>
      <c r="G75" s="70" t="str">
        <f t="shared" si="1"/>
        <v/>
      </c>
    </row>
    <row r="76" spans="1:7" x14ac:dyDescent="0.25">
      <c r="A76" s="12">
        <v>94</v>
      </c>
      <c r="B76" s="8" t="str">
        <f>VLOOKUP(A76,'Sets data'!$A$3:$C$9969,3,FALSE)</f>
        <v>Meridia\'s Blessed Armor</v>
      </c>
      <c r="C76" s="8" t="str">
        <f>VLOOKUP(A76,'Sets data'!$A$3:$C$9969,2,FALSE)</f>
        <v>Meridias gesegnete Rüstung</v>
      </c>
      <c r="G76" s="70" t="str">
        <f t="shared" si="1"/>
        <v/>
      </c>
    </row>
    <row r="77" spans="1:7" x14ac:dyDescent="0.25">
      <c r="A77" s="5">
        <v>95</v>
      </c>
      <c r="B77" s="8" t="str">
        <f>VLOOKUP(A77,'Sets data'!$A$3:$C$9969,3,FALSE)</f>
        <v>Shalidor\'s Curse</v>
      </c>
      <c r="C77" s="8" t="str">
        <f>VLOOKUP(A77,'Sets data'!$A$3:$C$9969,2,FALSE)</f>
        <v>Shalidors Fluch</v>
      </c>
      <c r="G77" s="70" t="str">
        <f t="shared" si="1"/>
        <v/>
      </c>
    </row>
    <row r="78" spans="1:7" x14ac:dyDescent="0.25">
      <c r="A78" s="12">
        <v>96</v>
      </c>
      <c r="B78" s="8" t="str">
        <f>VLOOKUP(A78,'Sets data'!$A$3:$C$9969,3,FALSE)</f>
        <v>Armor of Truth</v>
      </c>
      <c r="C78" s="8" t="str">
        <f>VLOOKUP(A78,'Sets data'!$A$3:$C$9969,2,FALSE)</f>
        <v>Rüstung der Wahrheit</v>
      </c>
      <c r="G78" s="70" t="str">
        <f t="shared" si="1"/>
        <v/>
      </c>
    </row>
    <row r="79" spans="1:7" x14ac:dyDescent="0.25">
      <c r="A79" s="12">
        <v>97</v>
      </c>
      <c r="B79" s="8" t="str">
        <f>VLOOKUP(A79,'Sets data'!$A$3:$C$9969,3,FALSE)</f>
        <v>The Arch-Mage</v>
      </c>
      <c r="C79" s="8" t="str">
        <f>VLOOKUP(A79,'Sets data'!$A$3:$C$9969,2,FALSE)</f>
        <v>Erzmagier</v>
      </c>
      <c r="G79" s="70" t="str">
        <f t="shared" si="1"/>
        <v/>
      </c>
    </row>
    <row r="80" spans="1:7" x14ac:dyDescent="0.25">
      <c r="A80" s="12">
        <v>98</v>
      </c>
      <c r="B80" s="8" t="str">
        <f>VLOOKUP(A80,'Sets data'!$A$3:$C$9969,3,FALSE)</f>
        <v>Necropotence</v>
      </c>
      <c r="C80" s="8" t="str">
        <f>VLOOKUP(A80,'Sets data'!$A$3:$C$9969,2,FALSE)</f>
        <v>Nekropotenz</v>
      </c>
      <c r="G80" s="70" t="str">
        <f t="shared" si="1"/>
        <v/>
      </c>
    </row>
    <row r="81" spans="1:7" x14ac:dyDescent="0.25">
      <c r="A81" s="12">
        <v>99</v>
      </c>
      <c r="B81" s="8" t="str">
        <f>VLOOKUP(A81,'Sets data'!$A$3:$C$9969,3,FALSE)</f>
        <v>Salvation</v>
      </c>
      <c r="C81" s="8" t="str">
        <f>VLOOKUP(A81,'Sets data'!$A$3:$C$9969,2,FALSE)</f>
        <v>Erlösung</v>
      </c>
      <c r="G81" s="70" t="str">
        <f t="shared" si="1"/>
        <v/>
      </c>
    </row>
    <row r="82" spans="1:7" x14ac:dyDescent="0.25">
      <c r="A82" s="12">
        <v>100</v>
      </c>
      <c r="B82" s="8" t="str">
        <f>VLOOKUP(A82,'Sets data'!$A$3:$C$9969,3,FALSE)</f>
        <v>Hawk\'s Eye</v>
      </c>
      <c r="C82" s="8" t="str">
        <f>VLOOKUP(A82,'Sets data'!$A$3:$C$9969,2,FALSE)</f>
        <v>Falkenauge</v>
      </c>
      <c r="G82" s="70" t="str">
        <f t="shared" si="1"/>
        <v/>
      </c>
    </row>
    <row r="83" spans="1:7" x14ac:dyDescent="0.25">
      <c r="A83" s="12">
        <v>101</v>
      </c>
      <c r="B83" s="8" t="str">
        <f>VLOOKUP(A83,'Sets data'!$A$3:$C$9969,3,FALSE)</f>
        <v>Affliction</v>
      </c>
      <c r="C83" s="8" t="str">
        <f>VLOOKUP(A83,'Sets data'!$A$3:$C$9969,2,FALSE)</f>
        <v>Elend (Befallen)</v>
      </c>
      <c r="G83" s="70" t="str">
        <f t="shared" si="1"/>
        <v/>
      </c>
    </row>
    <row r="84" spans="1:7" x14ac:dyDescent="0.25">
      <c r="A84" s="12">
        <v>102</v>
      </c>
      <c r="B84" s="8" t="str">
        <f>VLOOKUP(A84,'Sets data'!$A$3:$C$9969,3,FALSE)</f>
        <v>Duneripper\'s Scales</v>
      </c>
      <c r="C84" s="8" t="str">
        <f>VLOOKUP(A84,'Sets data'!$A$3:$C$9969,2,FALSE)</f>
        <v>Schuppen des Dünenbrechers</v>
      </c>
      <c r="G84" s="70" t="str">
        <f t="shared" si="1"/>
        <v/>
      </c>
    </row>
    <row r="85" spans="1:7" x14ac:dyDescent="0.25">
      <c r="A85" s="12">
        <v>103</v>
      </c>
      <c r="B85" s="8" t="str">
        <f>VLOOKUP(A85,'Sets data'!$A$3:$C$9969,3,FALSE)</f>
        <v>Magicka Furnace</v>
      </c>
      <c r="C85" s="8" t="str">
        <f>VLOOKUP(A85,'Sets data'!$A$3:$C$9969,2,FALSE)</f>
        <v>Magickaschmiede</v>
      </c>
      <c r="G85" s="70" t="str">
        <f t="shared" si="1"/>
        <v/>
      </c>
    </row>
    <row r="86" spans="1:7" x14ac:dyDescent="0.25">
      <c r="A86" s="12">
        <v>104</v>
      </c>
      <c r="B86" s="8" t="str">
        <f>VLOOKUP(A86,'Sets data'!$A$3:$C$9969,3,FALSE)</f>
        <v>Curse Eater</v>
      </c>
      <c r="C86" s="8" t="str">
        <f>VLOOKUP(A86,'Sets data'!$A$3:$C$9969,2,FALSE)</f>
        <v>Fluchfresser</v>
      </c>
      <c r="G86" s="70" t="str">
        <f t="shared" si="1"/>
        <v/>
      </c>
    </row>
    <row r="87" spans="1:7" x14ac:dyDescent="0.25">
      <c r="A87" s="12">
        <v>105</v>
      </c>
      <c r="B87" s="8" t="str">
        <f>VLOOKUP(A87,'Sets data'!$A$3:$C$9969,3,FALSE)</f>
        <v>Twin Sisters</v>
      </c>
      <c r="C87" s="8" t="str">
        <f>VLOOKUP(A87,'Sets data'!$A$3:$C$9969,2,FALSE)</f>
        <v>Zwillingsschwestern</v>
      </c>
      <c r="G87" s="70" t="str">
        <f t="shared" si="1"/>
        <v/>
      </c>
    </row>
    <row r="88" spans="1:7" x14ac:dyDescent="0.25">
      <c r="A88" s="12">
        <v>106</v>
      </c>
      <c r="B88" s="8" t="str">
        <f>VLOOKUP(A88,'Sets data'!$A$3:$C$9969,3,FALSE)</f>
        <v>Wilderqueen\'s Arch</v>
      </c>
      <c r="C88" s="8" t="str">
        <f>VLOOKUP(A88,'Sets data'!$A$3:$C$9969,2,FALSE)</f>
        <v>Bogen der Wildkönigin</v>
      </c>
      <c r="G88" s="70" t="str">
        <f t="shared" si="1"/>
        <v/>
      </c>
    </row>
    <row r="89" spans="1:7" x14ac:dyDescent="0.25">
      <c r="A89" s="12">
        <v>107</v>
      </c>
      <c r="B89" s="8" t="str">
        <f>VLOOKUP(A89,'Sets data'!$A$3:$C$9969,3,FALSE)</f>
        <v>Wyrd Tree\'s Blessing</v>
      </c>
      <c r="C89" s="8" t="str">
        <f>VLOOKUP(A89,'Sets data'!$A$3:$C$9969,2,FALSE)</f>
        <v>Segen des Wyrdbaums</v>
      </c>
      <c r="G89" s="70" t="str">
        <f t="shared" si="1"/>
        <v/>
      </c>
    </row>
    <row r="90" spans="1:7" x14ac:dyDescent="0.25">
      <c r="A90" s="12">
        <v>108</v>
      </c>
      <c r="B90" s="8" t="str">
        <f>VLOOKUP(A90,'Sets data'!$A$3:$C$9969,3,FALSE)</f>
        <v>Ravager</v>
      </c>
      <c r="C90" s="8" t="str">
        <f>VLOOKUP(A90,'Sets data'!$A$3:$C$9969,2,FALSE)</f>
        <v>Verwüster</v>
      </c>
      <c r="G90" s="70" t="str">
        <f t="shared" si="1"/>
        <v/>
      </c>
    </row>
    <row r="91" spans="1:7" x14ac:dyDescent="0.25">
      <c r="A91" s="12">
        <v>109</v>
      </c>
      <c r="B91" s="8" t="str">
        <f>VLOOKUP(A91,'Sets data'!$A$3:$C$9969,3,FALSE)</f>
        <v>Light of Cyrodiil</v>
      </c>
      <c r="C91" s="8" t="str">
        <f>VLOOKUP(A91,'Sets data'!$A$3:$C$9969,2,FALSE)</f>
        <v>Licht von Cyrodiil</v>
      </c>
      <c r="G91" s="70" t="str">
        <f t="shared" si="1"/>
        <v/>
      </c>
    </row>
    <row r="92" spans="1:7" x14ac:dyDescent="0.25">
      <c r="A92" s="12">
        <v>110</v>
      </c>
      <c r="B92" s="8" t="str">
        <f>VLOOKUP(A92,'Sets data'!$A$3:$C$9969,3,FALSE)</f>
        <v>Sanctuary</v>
      </c>
      <c r="C92" s="8" t="str">
        <f>VLOOKUP(A92,'Sets data'!$A$3:$C$9969,2,FALSE)</f>
        <v>Heiligtum</v>
      </c>
      <c r="G92" s="70" t="str">
        <f t="shared" si="1"/>
        <v/>
      </c>
    </row>
    <row r="93" spans="1:7" x14ac:dyDescent="0.25">
      <c r="A93" s="12">
        <v>111</v>
      </c>
      <c r="B93" s="8" t="str">
        <f>VLOOKUP(A93,'Sets data'!$A$3:$C$9969,3,FALSE)</f>
        <v>Ward of Cyrodiil</v>
      </c>
      <c r="C93" s="8" t="str">
        <f>VLOOKUP(A93,'Sets data'!$A$3:$C$9969,2,FALSE)</f>
        <v>Schutz von Cyrodiil</v>
      </c>
      <c r="G93" s="70" t="str">
        <f t="shared" si="1"/>
        <v/>
      </c>
    </row>
    <row r="94" spans="1:7" x14ac:dyDescent="0.25">
      <c r="A94" s="12">
        <v>112</v>
      </c>
      <c r="B94" s="8" t="str">
        <f>VLOOKUP(A94,'Sets data'!$A$3:$C$9969,3,FALSE)</f>
        <v>Night Terror</v>
      </c>
      <c r="C94" s="8" t="str">
        <f>VLOOKUP(A94,'Sets data'!$A$3:$C$9969,2,FALSE)</f>
        <v>Nachtschrecken</v>
      </c>
      <c r="G94" s="70" t="str">
        <f t="shared" si="1"/>
        <v/>
      </c>
    </row>
    <row r="95" spans="1:7" x14ac:dyDescent="0.25">
      <c r="A95" s="12">
        <v>113</v>
      </c>
      <c r="B95" s="8" t="str">
        <f>VLOOKUP(A95,'Sets data'!$A$3:$C$9969,3,FALSE)</f>
        <v>Crest of Cyrodiil</v>
      </c>
      <c r="C95" s="8" t="str">
        <f>VLOOKUP(A95,'Sets data'!$A$3:$C$9969,2,FALSE)</f>
        <v>Wappen von Cyrodiil</v>
      </c>
      <c r="G95" s="70" t="str">
        <f t="shared" si="1"/>
        <v/>
      </c>
    </row>
    <row r="96" spans="1:7" x14ac:dyDescent="0.25">
      <c r="A96" s="12">
        <v>114</v>
      </c>
      <c r="B96" s="8" t="str">
        <f>VLOOKUP(A96,'Sets data'!$A$3:$C$9969,3,FALSE)</f>
        <v>Soulshine</v>
      </c>
      <c r="C96" s="8" t="str">
        <f>VLOOKUP(A96,'Sets data'!$A$3:$C$9969,2,FALSE)</f>
        <v>Seelenschein</v>
      </c>
      <c r="G96" s="70" t="str">
        <f t="shared" si="1"/>
        <v/>
      </c>
    </row>
    <row r="97" spans="1:7" x14ac:dyDescent="0.25">
      <c r="A97" s="12">
        <v>116</v>
      </c>
      <c r="B97" s="8" t="str">
        <f>VLOOKUP(A97,'Sets data'!$A$3:$C$9969,3,FALSE)</f>
        <v>The Destruction Suite</v>
      </c>
      <c r="C97" s="8" t="str">
        <f>VLOOKUP(A97,'Sets data'!$A$3:$C$9969,2,FALSE)</f>
        <v>Garnitur der Zerstörung</v>
      </c>
      <c r="G97" s="70" t="str">
        <f t="shared" si="1"/>
        <v/>
      </c>
    </row>
    <row r="98" spans="1:7" x14ac:dyDescent="0.25">
      <c r="A98" s="12">
        <v>117</v>
      </c>
      <c r="B98" s="8" t="str">
        <f>VLOOKUP(A98,'Sets data'!$A$3:$C$9969,3,FALSE)</f>
        <v>Relics of the Physician, Ansur</v>
      </c>
      <c r="C98" s="8" t="str">
        <f>VLOOKUP(A98,'Sets data'!$A$3:$C$9969,2,FALSE)</f>
        <v>Relikte des Mediziners Ansur</v>
      </c>
      <c r="G98" s="70" t="str">
        <f t="shared" si="1"/>
        <v/>
      </c>
    </row>
    <row r="99" spans="1:7" x14ac:dyDescent="0.25">
      <c r="A99" s="12">
        <v>118</v>
      </c>
      <c r="B99" s="8" t="str">
        <f>VLOOKUP(A99,'Sets data'!$A$3:$C$9969,3,FALSE)</f>
        <v>Treasures of the Earthforge</v>
      </c>
      <c r="C99" s="8" t="str">
        <f>VLOOKUP(A99,'Sets data'!$A$3:$C$9969,2,FALSE)</f>
        <v>Schätze der Erdenschmiede</v>
      </c>
      <c r="G99" s="70" t="str">
        <f t="shared" si="1"/>
        <v/>
      </c>
    </row>
    <row r="100" spans="1:7" x14ac:dyDescent="0.25">
      <c r="A100" s="12">
        <v>119</v>
      </c>
      <c r="B100" s="8" t="str">
        <f>VLOOKUP(A100,'Sets data'!$A$3:$C$9969,3,FALSE)</f>
        <v>Relics of the Rebellion</v>
      </c>
      <c r="C100" s="8" t="str">
        <f>VLOOKUP(A100,'Sets data'!$A$3:$C$9969,2,FALSE)</f>
        <v>Relikte der Rebellion</v>
      </c>
      <c r="G100" s="70" t="str">
        <f t="shared" si="1"/>
        <v/>
      </c>
    </row>
    <row r="101" spans="1:7" x14ac:dyDescent="0.25">
      <c r="A101" s="12">
        <v>120</v>
      </c>
      <c r="B101" s="8" t="str">
        <f>VLOOKUP(A101,'Sets data'!$A$3:$C$9969,3,FALSE)</f>
        <v>Arms of Infernace</v>
      </c>
      <c r="C101" s="8" t="str">
        <f>VLOOKUP(A101,'Sets data'!$A$3:$C$9969,2,FALSE)</f>
        <v>Waffen Infernals</v>
      </c>
      <c r="G101" s="70" t="str">
        <f t="shared" si="1"/>
        <v/>
      </c>
    </row>
    <row r="102" spans="1:7" x14ac:dyDescent="0.25">
      <c r="A102" s="12">
        <v>121</v>
      </c>
      <c r="B102" s="8" t="str">
        <f>VLOOKUP(A102,'Sets data'!$A$3:$C$9969,3,FALSE)</f>
        <v>Arms of the Ancestors</v>
      </c>
      <c r="C102" s="8" t="str">
        <f>VLOOKUP(A102,'Sets data'!$A$3:$C$9969,2,FALSE)</f>
        <v>Waffen der Ahnen</v>
      </c>
      <c r="G102" s="70" t="str">
        <f t="shared" si="1"/>
        <v/>
      </c>
    </row>
    <row r="103" spans="1:7" x14ac:dyDescent="0.25">
      <c r="A103" s="12">
        <v>122</v>
      </c>
      <c r="B103" s="8" t="str">
        <f>VLOOKUP(A103,'Sets data'!$A$3:$C$9969,3,FALSE)</f>
        <v>Ebon Armory</v>
      </c>
      <c r="C103" s="8" t="str">
        <f>VLOOKUP(A103,'Sets data'!$A$3:$C$9969,2,FALSE)</f>
        <v>Ebenerzarsenal</v>
      </c>
      <c r="G103" s="70" t="str">
        <f t="shared" si="1"/>
        <v/>
      </c>
    </row>
    <row r="104" spans="1:7" x14ac:dyDescent="0.25">
      <c r="A104" s="12">
        <v>123</v>
      </c>
      <c r="B104" s="8" t="str">
        <f>VLOOKUP(A104,'Sets data'!$A$3:$C$9969,3,FALSE)</f>
        <v>Hircine\'s Veneer</v>
      </c>
      <c r="C104" s="8" t="str">
        <f>VLOOKUP(A104,'Sets data'!$A$3:$C$9969,2,FALSE)</f>
        <v>Hircines Schein</v>
      </c>
      <c r="G104" s="70" t="str">
        <f t="shared" si="1"/>
        <v/>
      </c>
    </row>
    <row r="105" spans="1:7" x14ac:dyDescent="0.25">
      <c r="A105" s="12">
        <v>124</v>
      </c>
      <c r="B105" s="8" t="str">
        <f>VLOOKUP(A105,'Sets data'!$A$3:$C$9969,3,FALSE)</f>
        <v>The Worm\'s Raiment</v>
      </c>
      <c r="C105" s="8" t="str">
        <f>VLOOKUP(A105,'Sets data'!$A$3:$C$9969,2,FALSE)</f>
        <v>Garderobe des Wurms</v>
      </c>
      <c r="G105" s="70" t="str">
        <f t="shared" si="1"/>
        <v/>
      </c>
    </row>
    <row r="106" spans="1:7" x14ac:dyDescent="0.25">
      <c r="A106" s="12">
        <v>125</v>
      </c>
      <c r="B106" s="8" t="str">
        <f>VLOOKUP(A106,'Sets data'!$A$3:$C$9969,3,FALSE)</f>
        <v>Wrath of the Imperium</v>
      </c>
      <c r="C106" s="8" t="str">
        <f>VLOOKUP(A106,'Sets data'!$A$3:$C$9969,2,FALSE)</f>
        <v>Zorn des Kaiserreichs</v>
      </c>
      <c r="G106" s="70" t="str">
        <f t="shared" si="1"/>
        <v/>
      </c>
    </row>
    <row r="107" spans="1:7" x14ac:dyDescent="0.25">
      <c r="A107" s="12">
        <v>126</v>
      </c>
      <c r="B107" s="8" t="str">
        <f>VLOOKUP(A107,'Sets data'!$A$3:$C$9969,3,FALSE)</f>
        <v>Grace of the Ancients</v>
      </c>
      <c r="C107" s="8" t="str">
        <f>VLOOKUP(A107,'Sets data'!$A$3:$C$9969,2,FALSE)</f>
        <v>Anmut der Ahnen</v>
      </c>
      <c r="G107" s="70" t="str">
        <f t="shared" si="1"/>
        <v/>
      </c>
    </row>
    <row r="108" spans="1:7" x14ac:dyDescent="0.25">
      <c r="A108" s="12">
        <v>127</v>
      </c>
      <c r="B108" s="8" t="str">
        <f>VLOOKUP(A108,'Sets data'!$A$3:$C$9969,3,FALSE)</f>
        <v>Deadly Strike</v>
      </c>
      <c r="C108" s="8" t="str">
        <f>VLOOKUP(A108,'Sets data'!$A$3:$C$9969,2,FALSE)</f>
        <v>Tödlicher Stoß</v>
      </c>
      <c r="G108" s="70" t="str">
        <f t="shared" si="1"/>
        <v/>
      </c>
    </row>
    <row r="109" spans="1:7" x14ac:dyDescent="0.25">
      <c r="A109" s="12">
        <v>128</v>
      </c>
      <c r="B109" s="8" t="str">
        <f>VLOOKUP(A109,'Sets data'!$A$3:$C$9969,3,FALSE)</f>
        <v>Blessing of the Potentates</v>
      </c>
      <c r="C109" s="8" t="str">
        <f>VLOOKUP(A109,'Sets data'!$A$3:$C$9969,2,FALSE)</f>
        <v>Segen des Potentaten</v>
      </c>
      <c r="G109" s="70" t="str">
        <f t="shared" si="1"/>
        <v/>
      </c>
    </row>
    <row r="110" spans="1:7" x14ac:dyDescent="0.25">
      <c r="A110" s="12">
        <v>129</v>
      </c>
      <c r="B110" s="8" t="str">
        <f>VLOOKUP(A110,'Sets data'!$A$3:$C$9969,3,FALSE)</f>
        <v>Vengeance Leech</v>
      </c>
      <c r="C110" s="8" t="str">
        <f>VLOOKUP(A110,'Sets data'!$A$3:$C$9969,2,FALSE)</f>
        <v>Saugende Vergeltung</v>
      </c>
      <c r="G110" s="70" t="str">
        <f t="shared" si="1"/>
        <v/>
      </c>
    </row>
    <row r="111" spans="1:7" x14ac:dyDescent="0.25">
      <c r="A111" s="12">
        <v>130</v>
      </c>
      <c r="B111" s="8" t="str">
        <f>VLOOKUP(A111,'Sets data'!$A$3:$C$9969,3,FALSE)</f>
        <v>Eagle Eye</v>
      </c>
      <c r="C111" s="8" t="str">
        <f>VLOOKUP(A111,'Sets data'!$A$3:$C$9969,2,FALSE)</f>
        <v>Adlerauge</v>
      </c>
      <c r="G111" s="70" t="str">
        <f t="shared" si="1"/>
        <v/>
      </c>
    </row>
    <row r="112" spans="1:7" x14ac:dyDescent="0.25">
      <c r="A112" s="12">
        <v>131</v>
      </c>
      <c r="B112" s="8" t="str">
        <f>VLOOKUP(A112,'Sets data'!$A$3:$C$9969,3,FALSE)</f>
        <v>Bastion of the Heartland</v>
      </c>
      <c r="C112" s="8" t="str">
        <f>VLOOKUP(A112,'Sets data'!$A$3:$C$9969,2,FALSE)</f>
        <v>Bastion des Herzlandes</v>
      </c>
      <c r="G112" s="70" t="str">
        <f t="shared" si="1"/>
        <v/>
      </c>
    </row>
    <row r="113" spans="1:7" x14ac:dyDescent="0.25">
      <c r="A113" s="12">
        <v>132</v>
      </c>
      <c r="B113" s="8" t="str">
        <f>VLOOKUP(A113,'Sets data'!$A$3:$C$9969,3,FALSE)</f>
        <v>Shield of the Valiant</v>
      </c>
      <c r="C113" s="8" t="str">
        <f>VLOOKUP(A113,'Sets data'!$A$3:$C$9969,2,FALSE)</f>
        <v>Schild des Tapferen</v>
      </c>
      <c r="G113" s="70" t="str">
        <f t="shared" si="1"/>
        <v/>
      </c>
    </row>
    <row r="114" spans="1:7" x14ac:dyDescent="0.25">
      <c r="A114" s="12">
        <v>133</v>
      </c>
      <c r="B114" s="8" t="str">
        <f>VLOOKUP(A114,'Sets data'!$A$3:$C$9969,3,FALSE)</f>
        <v>Buffer of the Swift</v>
      </c>
      <c r="C114" s="8" t="str">
        <f>VLOOKUP(A114,'Sets data'!$A$3:$C$9969,2,FALSE)</f>
        <v>Dämpfer des Geschwinden</v>
      </c>
      <c r="G114" s="70" t="str">
        <f t="shared" si="1"/>
        <v/>
      </c>
    </row>
    <row r="115" spans="1:7" x14ac:dyDescent="0.25">
      <c r="A115" s="12">
        <v>134</v>
      </c>
      <c r="B115" s="8" t="str">
        <f>VLOOKUP(A115,'Sets data'!$A$3:$C$9969,3,FALSE)</f>
        <v>Shroud of the Lich</v>
      </c>
      <c r="C115" s="8" t="str">
        <f>VLOOKUP(A115,'Sets data'!$A$3:$C$9969,2,FALSE)</f>
        <v>Tuch des Lich</v>
      </c>
      <c r="G115" s="70" t="str">
        <f t="shared" si="1"/>
        <v/>
      </c>
    </row>
    <row r="116" spans="1:7" x14ac:dyDescent="0.25">
      <c r="A116" s="12">
        <v>135</v>
      </c>
      <c r="B116" s="8" t="str">
        <f>VLOOKUP(A116,'Sets data'!$A$3:$C$9969,3,FALSE)</f>
        <v>Draugr\'s Heritage</v>
      </c>
      <c r="C116" s="8" t="str">
        <f>VLOOKUP(A116,'Sets data'!$A$3:$C$9969,2,FALSE)</f>
        <v>Erbe des Draugrs</v>
      </c>
      <c r="G116" s="70" t="str">
        <f t="shared" si="1"/>
        <v/>
      </c>
    </row>
    <row r="117" spans="1:7" x14ac:dyDescent="0.25">
      <c r="A117" s="12">
        <v>136</v>
      </c>
      <c r="B117" s="8" t="str">
        <f>VLOOKUP(A117,'Sets data'!$A$3:$C$9969,3,FALSE)</f>
        <v>Immortal Warrior</v>
      </c>
      <c r="C117" s="8" t="str">
        <f>VLOOKUP(A117,'Sets data'!$A$3:$C$9969,2,FALSE)</f>
        <v>Unsterblicher Krieger</v>
      </c>
      <c r="G117" s="70" t="str">
        <f t="shared" si="1"/>
        <v/>
      </c>
    </row>
    <row r="118" spans="1:7" x14ac:dyDescent="0.25">
      <c r="A118" s="12">
        <v>137</v>
      </c>
      <c r="B118" s="8" t="str">
        <f>VLOOKUP(A118,'Sets data'!$A$3:$C$9969,3,FALSE)</f>
        <v>Berserking Warrior</v>
      </c>
      <c r="C118" s="8" t="str">
        <f>VLOOKUP(A118,'Sets data'!$A$3:$C$9969,2,FALSE)</f>
        <v>Tobender Krieger</v>
      </c>
      <c r="G118" s="70" t="str">
        <f t="shared" si="1"/>
        <v/>
      </c>
    </row>
    <row r="119" spans="1:7" x14ac:dyDescent="0.25">
      <c r="A119" s="12">
        <v>138</v>
      </c>
      <c r="B119" s="8" t="str">
        <f>VLOOKUP(A119,'Sets data'!$A$3:$C$9969,3,FALSE)</f>
        <v>Defending Warrior</v>
      </c>
      <c r="C119" s="8" t="str">
        <f>VLOOKUP(A119,'Sets data'!$A$3:$C$9969,2,FALSE)</f>
        <v>Verteidigender Krieger</v>
      </c>
      <c r="G119" s="70" t="str">
        <f t="shared" si="1"/>
        <v/>
      </c>
    </row>
    <row r="120" spans="1:7" x14ac:dyDescent="0.25">
      <c r="A120" s="12">
        <v>139</v>
      </c>
      <c r="B120" s="8" t="str">
        <f>VLOOKUP(A120,'Sets data'!$A$3:$C$9969,3,FALSE)</f>
        <v>Wise Mage</v>
      </c>
      <c r="C120" s="8" t="str">
        <f>VLOOKUP(A120,'Sets data'!$A$3:$C$9969,2,FALSE)</f>
        <v>Weiser Magier</v>
      </c>
      <c r="G120" s="70" t="str">
        <f t="shared" si="1"/>
        <v/>
      </c>
    </row>
    <row r="121" spans="1:7" x14ac:dyDescent="0.25">
      <c r="A121" s="12">
        <v>140</v>
      </c>
      <c r="B121" s="8" t="str">
        <f>VLOOKUP(A121,'Sets data'!$A$3:$C$9969,3,FALSE)</f>
        <v>Destructive Mage</v>
      </c>
      <c r="C121" s="8" t="str">
        <f>VLOOKUP(A121,'Sets data'!$A$3:$C$9969,2,FALSE)</f>
        <v>Zerstörerischer Magier</v>
      </c>
      <c r="G121" s="70" t="str">
        <f t="shared" si="1"/>
        <v/>
      </c>
    </row>
    <row r="122" spans="1:7" x14ac:dyDescent="0.25">
      <c r="A122" s="12">
        <v>141</v>
      </c>
      <c r="B122" s="8" t="str">
        <f>VLOOKUP(A122,'Sets data'!$A$3:$C$9969,3,FALSE)</f>
        <v>Healing Mage</v>
      </c>
      <c r="C122" s="8" t="str">
        <f>VLOOKUP(A122,'Sets data'!$A$3:$C$9969,2,FALSE)</f>
        <v>Heilender Magier</v>
      </c>
      <c r="G122" s="70" t="str">
        <f t="shared" si="1"/>
        <v/>
      </c>
    </row>
    <row r="123" spans="1:7" x14ac:dyDescent="0.25">
      <c r="A123" s="12">
        <v>142</v>
      </c>
      <c r="B123" s="8" t="str">
        <f>VLOOKUP(A123,'Sets data'!$A$3:$C$9969,3,FALSE)</f>
        <v>Quick Serpent</v>
      </c>
      <c r="C123" s="8" t="str">
        <f>VLOOKUP(A123,'Sets data'!$A$3:$C$9969,2,FALSE)</f>
        <v>Flinke Schlange</v>
      </c>
      <c r="G123" s="70" t="str">
        <f t="shared" si="1"/>
        <v/>
      </c>
    </row>
    <row r="124" spans="1:7" x14ac:dyDescent="0.25">
      <c r="A124" s="12">
        <v>143</v>
      </c>
      <c r="B124" s="8" t="str">
        <f>VLOOKUP(A124,'Sets data'!$A$3:$C$9969,3,FALSE)</f>
        <v>Poisonous Serpent</v>
      </c>
      <c r="C124" s="8" t="str">
        <f>VLOOKUP(A124,'Sets data'!$A$3:$C$9969,2,FALSE)</f>
        <v>Giftschlange</v>
      </c>
      <c r="G124" s="70" t="str">
        <f t="shared" si="1"/>
        <v/>
      </c>
    </row>
    <row r="125" spans="1:7" x14ac:dyDescent="0.25">
      <c r="A125" s="12">
        <v>144</v>
      </c>
      <c r="B125" s="8" t="str">
        <f>VLOOKUP(A125,'Sets data'!$A$3:$C$9969,3,FALSE)</f>
        <v>Twice-Fanged Serpent</v>
      </c>
      <c r="C125" s="8" t="str">
        <f>VLOOKUP(A125,'Sets data'!$A$3:$C$9969,2,FALSE)</f>
        <v>Doppelzüngige Schlange</v>
      </c>
      <c r="G125" s="70" t="str">
        <f t="shared" si="1"/>
        <v/>
      </c>
    </row>
    <row r="126" spans="1:7" x14ac:dyDescent="0.25">
      <c r="A126" s="12">
        <v>145</v>
      </c>
      <c r="B126" s="8" t="str">
        <f>VLOOKUP(A126,'Sets data'!$A$3:$C$9969,3,FALSE)</f>
        <v>Way of Fire</v>
      </c>
      <c r="C126" s="8" t="str">
        <f>VLOOKUP(A126,'Sets data'!$A$3:$C$9969,2,FALSE)</f>
        <v>Weg des Feuers</v>
      </c>
      <c r="G126" s="70" t="str">
        <f t="shared" si="1"/>
        <v/>
      </c>
    </row>
    <row r="127" spans="1:7" x14ac:dyDescent="0.25">
      <c r="A127" s="12">
        <v>146</v>
      </c>
      <c r="B127" s="8" t="str">
        <f>VLOOKUP(A127,'Sets data'!$A$3:$C$9969,3,FALSE)</f>
        <v>Way of Air</v>
      </c>
      <c r="C127" s="8" t="str">
        <f>VLOOKUP(A127,'Sets data'!$A$3:$C$9969,2,FALSE)</f>
        <v>Weg der Luft</v>
      </c>
      <c r="G127" s="70" t="str">
        <f t="shared" si="1"/>
        <v/>
      </c>
    </row>
    <row r="128" spans="1:7" ht="240" x14ac:dyDescent="0.25">
      <c r="A128" s="12">
        <v>147</v>
      </c>
      <c r="B128" s="8" t="str">
        <f>VLOOKUP(A128,'Sets data'!$A$3:$C$9969,3,FALSE)</f>
        <v>Way of Martial Knowledge</v>
      </c>
      <c r="C128" s="8" t="str">
        <f>VLOOKUP(A128,'Sets data'!$A$3:$C$9969,2,FALSE)</f>
        <v>Weg der Kampfkunst</v>
      </c>
      <c r="D128" s="23" t="s">
        <v>2212</v>
      </c>
      <c r="G128" s="70"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70" t="str">
        <f t="shared" si="2"/>
        <v/>
      </c>
    </row>
    <row r="130" spans="1:7" x14ac:dyDescent="0.25">
      <c r="A130" s="12">
        <v>155</v>
      </c>
      <c r="B130" s="8" t="str">
        <f>VLOOKUP(A130,'Sets data'!$A$3:$C$9969,3,FALSE)</f>
        <v>Undaunted Bastion</v>
      </c>
      <c r="C130" s="8" t="str">
        <f>VLOOKUP(A130,'Sets data'!$A$3:$C$9969,2,FALSE)</f>
        <v>Unerschrockenen-Bastion</v>
      </c>
      <c r="G130" s="70" t="str">
        <f t="shared" si="2"/>
        <v/>
      </c>
    </row>
    <row r="131" spans="1:7" x14ac:dyDescent="0.25">
      <c r="A131" s="12">
        <v>156</v>
      </c>
      <c r="B131" s="8" t="str">
        <f>VLOOKUP(A131,'Sets data'!$A$3:$C$9969,3,FALSE)</f>
        <v>Undaunted Infiltrator</v>
      </c>
      <c r="C131" s="8" t="str">
        <f>VLOOKUP(A131,'Sets data'!$A$3:$C$9969,2,FALSE)</f>
        <v>Unerschrockener Infiltrator</v>
      </c>
      <c r="G131" s="70" t="str">
        <f t="shared" si="2"/>
        <v/>
      </c>
    </row>
    <row r="132" spans="1:7" x14ac:dyDescent="0.25">
      <c r="A132" s="12">
        <v>157</v>
      </c>
      <c r="B132" s="8" t="str">
        <f>VLOOKUP(A132,'Sets data'!$A$3:$C$9969,3,FALSE)</f>
        <v>Undaunted Unweaver</v>
      </c>
      <c r="C132" s="8" t="str">
        <f>VLOOKUP(A132,'Sets data'!$A$3:$C$9969,2,FALSE)</f>
        <v>Unerschrockener Entflechter</v>
      </c>
      <c r="G132" s="70" t="str">
        <f t="shared" si="2"/>
        <v/>
      </c>
    </row>
    <row r="133" spans="1:7" x14ac:dyDescent="0.25">
      <c r="A133" s="12">
        <v>158</v>
      </c>
      <c r="B133" s="8" t="str">
        <f>VLOOKUP(A133,'Sets data'!$A$3:$C$9969,3,FALSE)</f>
        <v>Embershield</v>
      </c>
      <c r="C133" s="8" t="str">
        <f>VLOOKUP(A133,'Sets data'!$A$3:$C$9969,2,FALSE)</f>
        <v>Glutschild</v>
      </c>
      <c r="G133" s="70" t="str">
        <f t="shared" si="2"/>
        <v/>
      </c>
    </row>
    <row r="134" spans="1:7" x14ac:dyDescent="0.25">
      <c r="A134" s="12">
        <v>159</v>
      </c>
      <c r="B134" s="8" t="str">
        <f>VLOOKUP(A134,'Sets data'!$A$3:$C$9969,3,FALSE)</f>
        <v>Sunderflame</v>
      </c>
      <c r="C134" s="8" t="str">
        <f>VLOOKUP(A134,'Sets data'!$A$3:$C$9969,2,FALSE)</f>
        <v>Trennflamme</v>
      </c>
      <c r="G134" s="70" t="str">
        <f t="shared" si="2"/>
        <v/>
      </c>
    </row>
    <row r="135" spans="1:7" ht="105" x14ac:dyDescent="0.25">
      <c r="A135" s="12">
        <v>160</v>
      </c>
      <c r="B135" s="8" t="str">
        <f>VLOOKUP(A135,'Sets data'!$A$3:$C$9969,3,FALSE)</f>
        <v>Burning Spellweave</v>
      </c>
      <c r="C135" s="8" t="str">
        <f>VLOOKUP(A135,'Sets data'!$A$3:$C$9969,2,FALSE)</f>
        <v>Branntzauberweber</v>
      </c>
      <c r="D135" s="23" t="s">
        <v>2210</v>
      </c>
      <c r="G135" s="70"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70" t="str">
        <f t="shared" si="2"/>
        <v/>
      </c>
    </row>
    <row r="137" spans="1:7" x14ac:dyDescent="0.25">
      <c r="A137" s="5">
        <v>162</v>
      </c>
      <c r="B137" s="8" t="str">
        <f>VLOOKUP(A137,'Sets data'!$A$3:$C$9969,3,FALSE)</f>
        <v>Spawn of Mephala</v>
      </c>
      <c r="C137" s="8" t="str">
        <f>VLOOKUP(A137,'Sets data'!$A$3:$C$9969,2,FALSE)</f>
        <v>Mephalas Brut</v>
      </c>
      <c r="G137" s="70" t="str">
        <f t="shared" si="2"/>
        <v/>
      </c>
    </row>
    <row r="138" spans="1:7" x14ac:dyDescent="0.25">
      <c r="A138" s="5">
        <v>163</v>
      </c>
      <c r="B138" s="8" t="str">
        <f>VLOOKUP(A138,'Sets data'!$A$3:$C$9969,3,FALSE)</f>
        <v>Blood Spawn</v>
      </c>
      <c r="C138" s="8" t="str">
        <f>VLOOKUP(A138,'Sets data'!$A$3:$C$9969,2,FALSE)</f>
        <v>Blutbrut</v>
      </c>
      <c r="G138" s="70" t="str">
        <f t="shared" si="2"/>
        <v/>
      </c>
    </row>
    <row r="139" spans="1:7" x14ac:dyDescent="0.25">
      <c r="A139" s="5">
        <v>164</v>
      </c>
      <c r="B139" s="8" t="str">
        <f>VLOOKUP(A139,'Sets data'!$A$3:$C$9969,3,FALSE)</f>
        <v>Lord Warden</v>
      </c>
      <c r="C139" s="8" t="str">
        <f>VLOOKUP(A139,'Sets data'!$A$3:$C$9969,2,FALSE)</f>
        <v>Hochwärter</v>
      </c>
      <c r="G139" s="70" t="str">
        <f t="shared" si="2"/>
        <v/>
      </c>
    </row>
    <row r="140" spans="1:7" x14ac:dyDescent="0.25">
      <c r="A140" s="5">
        <v>165</v>
      </c>
      <c r="B140" s="8" t="str">
        <f>VLOOKUP(A140,'Sets data'!$A$3:$C$9969,3,FALSE)</f>
        <v>Scourge Harvester</v>
      </c>
      <c r="C140" s="8" t="str">
        <f>VLOOKUP(A140,'Sets data'!$A$3:$C$9969,2,FALSE)</f>
        <v>Geißelernter</v>
      </c>
      <c r="G140" s="70" t="str">
        <f t="shared" si="2"/>
        <v/>
      </c>
    </row>
    <row r="141" spans="1:7" x14ac:dyDescent="0.25">
      <c r="A141" s="5">
        <v>166</v>
      </c>
      <c r="B141" s="8" t="str">
        <f>VLOOKUP(A141,'Sets data'!$A$3:$C$9969,3,FALSE)</f>
        <v>Engine Guardian</v>
      </c>
      <c r="C141" s="8" t="str">
        <f>VLOOKUP(A141,'Sets data'!$A$3:$C$9969,2,FALSE)</f>
        <v>Maschinenwächter</v>
      </c>
      <c r="G141" s="70" t="str">
        <f t="shared" si="2"/>
        <v/>
      </c>
    </row>
    <row r="142" spans="1:7" ht="105" x14ac:dyDescent="0.25">
      <c r="A142" s="5">
        <v>167</v>
      </c>
      <c r="B142" s="8" t="str">
        <f>VLOOKUP(A142,'Sets data'!$A$3:$C$9969,3,FALSE)</f>
        <v>Nightflame</v>
      </c>
      <c r="C142" s="8" t="str">
        <f>VLOOKUP(A142,'Sets data'!$A$3:$C$9969,2,FALSE)</f>
        <v>Nachtflamme</v>
      </c>
      <c r="D142" s="23" t="s">
        <v>2211</v>
      </c>
      <c r="G142" s="70"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70" t="str">
        <f t="shared" si="2"/>
        <v/>
      </c>
    </row>
    <row r="144" spans="1:7" x14ac:dyDescent="0.25">
      <c r="A144" s="5">
        <v>169</v>
      </c>
      <c r="B144" s="8" t="str">
        <f>VLOOKUP(A144,'Sets data'!$A$3:$C$9969,3,FALSE)</f>
        <v>Valkyn Skoria</v>
      </c>
      <c r="C144" s="8" t="str">
        <f>VLOOKUP(A144,'Sets data'!$A$3:$C$9969,2,FALSE)</f>
        <v>Valkyn Skoria</v>
      </c>
      <c r="G144" s="70" t="str">
        <f t="shared" si="2"/>
        <v/>
      </c>
    </row>
    <row r="145" spans="1:7" x14ac:dyDescent="0.25">
      <c r="A145" s="5">
        <v>170</v>
      </c>
      <c r="B145" s="8" t="str">
        <f>VLOOKUP(A145,'Sets data'!$A$3:$C$9969,3,FALSE)</f>
        <v>Maw of the Infernal</v>
      </c>
      <c r="C145" s="8" t="str">
        <f>VLOOKUP(A145,'Sets data'!$A$3:$C$9969,2,FALSE)</f>
        <v>Schlund des Infernalen</v>
      </c>
      <c r="G145" s="70" t="str">
        <f t="shared" si="2"/>
        <v/>
      </c>
    </row>
    <row r="146" spans="1:7" x14ac:dyDescent="0.25">
      <c r="A146" s="12">
        <v>171</v>
      </c>
      <c r="B146" s="8" t="str">
        <f>VLOOKUP(A146,'Sets data'!$A$3:$C$9969,3,FALSE)</f>
        <v>Eternal Warrior</v>
      </c>
      <c r="C146" s="8" t="str">
        <f>VLOOKUP(A146,'Sets data'!$A$3:$C$9969,2,FALSE)</f>
        <v>Ewiger Krieger</v>
      </c>
      <c r="G146" s="70" t="str">
        <f t="shared" si="2"/>
        <v/>
      </c>
    </row>
    <row r="147" spans="1:7" x14ac:dyDescent="0.25">
      <c r="A147" s="12">
        <v>172</v>
      </c>
      <c r="B147" s="8" t="str">
        <f>VLOOKUP(A147,'Sets data'!$A$3:$C$9969,3,FALSE)</f>
        <v>Infallible Mage</v>
      </c>
      <c r="C147" s="8" t="str">
        <f>VLOOKUP(A147,'Sets data'!$A$3:$C$9969,2,FALSE)</f>
        <v>Unfehlbare Magierin</v>
      </c>
      <c r="G147" s="70" t="str">
        <f t="shared" si="2"/>
        <v/>
      </c>
    </row>
    <row r="148" spans="1:7" x14ac:dyDescent="0.25">
      <c r="A148" s="12">
        <v>173</v>
      </c>
      <c r="B148" s="8" t="str">
        <f>VLOOKUP(A148,'Sets data'!$A$3:$C$9969,3,FALSE)</f>
        <v>Vicious Serpent</v>
      </c>
      <c r="C148" s="8" t="str">
        <f>VLOOKUP(A148,'Sets data'!$A$3:$C$9969,2,FALSE)</f>
        <v>Boshafte Schlange</v>
      </c>
      <c r="G148" s="70" t="str">
        <f t="shared" si="2"/>
        <v/>
      </c>
    </row>
    <row r="149" spans="1:7" x14ac:dyDescent="0.25">
      <c r="A149" s="5">
        <v>176</v>
      </c>
      <c r="B149" s="8" t="str">
        <f>VLOOKUP(A149,'Sets data'!$A$3:$C$9969,3,FALSE)</f>
        <v>Noble\'s Conquest</v>
      </c>
      <c r="C149" s="8" t="str">
        <f>VLOOKUP(A149,'Sets data'!$A$3:$C$9969,2,FALSE)</f>
        <v>Adelssieg</v>
      </c>
      <c r="G149" s="70" t="str">
        <f t="shared" si="2"/>
        <v/>
      </c>
    </row>
    <row r="150" spans="1:7" x14ac:dyDescent="0.25">
      <c r="A150" s="5">
        <v>177</v>
      </c>
      <c r="B150" s="8" t="str">
        <f>VLOOKUP(A150,'Sets data'!$A$3:$C$9969,3,FALSE)</f>
        <v>Redistributor</v>
      </c>
      <c r="C150" s="8" t="str">
        <f>VLOOKUP(A150,'Sets data'!$A$3:$C$9969,2,FALSE)</f>
        <v>Umverteilung</v>
      </c>
      <c r="G150" s="70" t="str">
        <f t="shared" si="2"/>
        <v/>
      </c>
    </row>
    <row r="151" spans="1:7" x14ac:dyDescent="0.25">
      <c r="A151" s="5">
        <v>178</v>
      </c>
      <c r="B151" s="8" t="str">
        <f>VLOOKUP(A151,'Sets data'!$A$3:$C$9969,3,FALSE)</f>
        <v>Armor Master</v>
      </c>
      <c r="C151" s="8" t="str">
        <f>VLOOKUP(A151,'Sets data'!$A$3:$C$9969,2,FALSE)</f>
        <v>Rüstungsmeister</v>
      </c>
      <c r="G151" s="70" t="str">
        <f t="shared" si="2"/>
        <v/>
      </c>
    </row>
    <row r="152" spans="1:7" x14ac:dyDescent="0.25">
      <c r="A152" s="12">
        <v>179</v>
      </c>
      <c r="B152" s="8" t="str">
        <f>VLOOKUP(A152,'Sets data'!$A$3:$C$9969,3,FALSE)</f>
        <v>Black Rose</v>
      </c>
      <c r="C152" s="8" t="str">
        <f>VLOOKUP(A152,'Sets data'!$A$3:$C$9969,2,FALSE)</f>
        <v>Schwarze Rose</v>
      </c>
      <c r="G152" s="70" t="str">
        <f t="shared" si="2"/>
        <v/>
      </c>
    </row>
    <row r="153" spans="1:7" ht="90" x14ac:dyDescent="0.25">
      <c r="A153" s="12">
        <v>180</v>
      </c>
      <c r="B153" s="8" t="str">
        <f>VLOOKUP(A153,'Sets data'!$A$3:$C$9969,3,FALSE)</f>
        <v>Powerful Assault</v>
      </c>
      <c r="C153" s="8" t="str">
        <f>VLOOKUP(A153,'Sets data'!$A$3:$C$9969,2,FALSE)</f>
        <v>Kraftvoller Ansturm</v>
      </c>
      <c r="D153" s="23" t="s">
        <v>2213</v>
      </c>
      <c r="G153" s="70"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2214</v>
      </c>
      <c r="G154" s="70"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70" t="str">
        <f t="shared" si="2"/>
        <v/>
      </c>
    </row>
    <row r="156" spans="1:7" x14ac:dyDescent="0.25">
      <c r="A156" s="12">
        <v>184</v>
      </c>
      <c r="B156" s="8" t="str">
        <f>VLOOKUP(A156,'Sets data'!$A$3:$C$9969,3,FALSE)</f>
        <v>Brands of Imperium</v>
      </c>
      <c r="C156" s="8" t="str">
        <f>VLOOKUP(A156,'Sets data'!$A$3:$C$9969,2,FALSE)</f>
        <v>Male des Kaiserreichs</v>
      </c>
      <c r="G156" s="70" t="str">
        <f t="shared" si="2"/>
        <v/>
      </c>
    </row>
    <row r="157" spans="1:7" ht="105" x14ac:dyDescent="0.25">
      <c r="A157" s="12">
        <v>185</v>
      </c>
      <c r="B157" s="8" t="str">
        <f>VLOOKUP(A157,'Sets data'!$A$3:$C$9969,3,FALSE)</f>
        <v>Spell Power Cure</v>
      </c>
      <c r="C157" s="8" t="str">
        <f>VLOOKUP(A157,'Sets data'!$A$3:$C$9969,2,FALSE)</f>
        <v>Magiekraftheilung</v>
      </c>
      <c r="D157" s="23" t="s">
        <v>2299</v>
      </c>
      <c r="G157" s="70"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70" t="str">
        <f t="shared" si="2"/>
        <v/>
      </c>
    </row>
    <row r="159" spans="1:7" x14ac:dyDescent="0.25">
      <c r="A159" s="12">
        <v>187</v>
      </c>
      <c r="B159" s="8" t="str">
        <f>VLOOKUP(A159,'Sets data'!$A$3:$C$9969,3,FALSE)</f>
        <v>Swamp Raider</v>
      </c>
      <c r="C159" s="8" t="str">
        <f>VLOOKUP(A159,'Sets data'!$A$3:$C$9969,2,FALSE)</f>
        <v>Sumpfräuber</v>
      </c>
      <c r="G159" s="70" t="str">
        <f t="shared" si="2"/>
        <v/>
      </c>
    </row>
    <row r="160" spans="1:7" x14ac:dyDescent="0.25">
      <c r="A160" s="12">
        <v>188</v>
      </c>
      <c r="B160" s="8" t="str">
        <f>VLOOKUP(A160,'Sets data'!$A$3:$C$9969,3,FALSE)</f>
        <v>Storm Master</v>
      </c>
      <c r="C160" s="8" t="str">
        <f>VLOOKUP(A160,'Sets data'!$A$3:$C$9969,2,FALSE)</f>
        <v>Sturmmeister</v>
      </c>
      <c r="G160" s="70" t="str">
        <f t="shared" si="2"/>
        <v/>
      </c>
    </row>
    <row r="161" spans="1:7" x14ac:dyDescent="0.25">
      <c r="A161" s="12">
        <v>190</v>
      </c>
      <c r="B161" s="8" t="str">
        <f>VLOOKUP(A161,'Sets data'!$A$3:$C$9969,3,FALSE)</f>
        <v>Scathing Mage</v>
      </c>
      <c r="C161" s="8" t="str">
        <f>VLOOKUP(A161,'Sets data'!$A$3:$C$9969,2,FALSE)</f>
        <v>Verletzender Magier</v>
      </c>
      <c r="G161" s="70" t="str">
        <f t="shared" si="2"/>
        <v/>
      </c>
    </row>
    <row r="162" spans="1:7" x14ac:dyDescent="0.25">
      <c r="A162" s="12">
        <v>193</v>
      </c>
      <c r="B162" s="8" t="str">
        <f>VLOOKUP(A162,'Sets data'!$A$3:$C$9969,3,FALSE)</f>
        <v>Overwhelming Surge</v>
      </c>
      <c r="C162" s="8" t="str">
        <f>VLOOKUP(A162,'Sets data'!$A$3:$C$9969,2,FALSE)</f>
        <v>Überwältigende Woge</v>
      </c>
      <c r="G162" s="70" t="str">
        <f t="shared" si="2"/>
        <v/>
      </c>
    </row>
    <row r="163" spans="1:7" x14ac:dyDescent="0.25">
      <c r="A163" s="12">
        <v>194</v>
      </c>
      <c r="B163" s="8" t="str">
        <f>VLOOKUP(A163,'Sets data'!$A$3:$C$9969,3,FALSE)</f>
        <v>Combat Physician</v>
      </c>
      <c r="C163" s="8" t="str">
        <f>VLOOKUP(A163,'Sets data'!$A$3:$C$9969,2,FALSE)</f>
        <v>Feldarzt</v>
      </c>
      <c r="G163" s="70" t="str">
        <f t="shared" si="2"/>
        <v/>
      </c>
    </row>
    <row r="164" spans="1:7" x14ac:dyDescent="0.25">
      <c r="A164" s="12">
        <v>195</v>
      </c>
      <c r="B164" s="8" t="str">
        <f>VLOOKUP(A164,'Sets data'!$A$3:$C$9969,3,FALSE)</f>
        <v>Sheer Venom</v>
      </c>
      <c r="C164" s="8" t="str">
        <f>VLOOKUP(A164,'Sets data'!$A$3:$C$9969,2,FALSE)</f>
        <v>Reingift</v>
      </c>
      <c r="G164" s="70" t="str">
        <f t="shared" si="2"/>
        <v/>
      </c>
    </row>
    <row r="165" spans="1:7" x14ac:dyDescent="0.25">
      <c r="A165" s="12">
        <v>196</v>
      </c>
      <c r="B165" s="8" t="str">
        <f>VLOOKUP(A165,'Sets data'!$A$3:$C$9969,3,FALSE)</f>
        <v>Leeching Plate</v>
      </c>
      <c r="C165" s="8" t="str">
        <f>VLOOKUP(A165,'Sets data'!$A$3:$C$9969,2,FALSE)</f>
        <v>Auslaugende Rüstung</v>
      </c>
      <c r="G165" s="70" t="str">
        <f t="shared" si="2"/>
        <v/>
      </c>
    </row>
    <row r="166" spans="1:7" x14ac:dyDescent="0.25">
      <c r="A166" s="12">
        <v>197</v>
      </c>
      <c r="B166" s="8" t="str">
        <f>VLOOKUP(A166,'Sets data'!$A$3:$C$9969,3,FALSE)</f>
        <v>Tormentor</v>
      </c>
      <c r="C166" s="8" t="str">
        <f>VLOOKUP(A166,'Sets data'!$A$3:$C$9969,2,FALSE)</f>
        <v>Quälender</v>
      </c>
      <c r="G166" s="70" t="str">
        <f t="shared" si="2"/>
        <v/>
      </c>
    </row>
    <row r="167" spans="1:7" x14ac:dyDescent="0.25">
      <c r="A167" s="12">
        <v>198</v>
      </c>
      <c r="B167" s="8" t="str">
        <f>VLOOKUP(A167,'Sets data'!$A$3:$C$9969,3,FALSE)</f>
        <v>Essence Thief</v>
      </c>
      <c r="C167" s="8" t="str">
        <f>VLOOKUP(A167,'Sets data'!$A$3:$C$9969,2,FALSE)</f>
        <v>Essenzdieb</v>
      </c>
      <c r="G167" s="70" t="str">
        <f t="shared" si="2"/>
        <v/>
      </c>
    </row>
    <row r="168" spans="1:7" x14ac:dyDescent="0.25">
      <c r="A168" s="12">
        <v>199</v>
      </c>
      <c r="B168" s="8" t="str">
        <f>VLOOKUP(A168,'Sets data'!$A$3:$C$9969,3,FALSE)</f>
        <v>Shield Breaker</v>
      </c>
      <c r="C168" s="8" t="str">
        <f>VLOOKUP(A168,'Sets data'!$A$3:$C$9969,2,FALSE)</f>
        <v>Schildbrecher</v>
      </c>
      <c r="G168" s="70" t="str">
        <f t="shared" si="2"/>
        <v/>
      </c>
    </row>
    <row r="169" spans="1:7" x14ac:dyDescent="0.25">
      <c r="A169" s="12">
        <v>200</v>
      </c>
      <c r="B169" s="8" t="str">
        <f>VLOOKUP(A169,'Sets data'!$A$3:$C$9969,3,FALSE)</f>
        <v>Phoenix</v>
      </c>
      <c r="C169" s="8" t="str">
        <f>VLOOKUP(A169,'Sets data'!$A$3:$C$9969,2,FALSE)</f>
        <v>Phönix</v>
      </c>
      <c r="G169" s="70" t="str">
        <f t="shared" si="2"/>
        <v/>
      </c>
    </row>
    <row r="170" spans="1:7" x14ac:dyDescent="0.25">
      <c r="A170" s="12">
        <v>201</v>
      </c>
      <c r="B170" s="8" t="str">
        <f>VLOOKUP(A170,'Sets data'!$A$3:$C$9969,3,FALSE)</f>
        <v>Reactive Armor</v>
      </c>
      <c r="C170" s="8" t="str">
        <f>VLOOKUP(A170,'Sets data'!$A$3:$C$9969,2,FALSE)</f>
        <v>Reaktive Rüstung</v>
      </c>
      <c r="G170" s="70" t="str">
        <f t="shared" si="2"/>
        <v/>
      </c>
    </row>
    <row r="171" spans="1:7" x14ac:dyDescent="0.25">
      <c r="A171" s="12">
        <v>204</v>
      </c>
      <c r="B171" s="8" t="str">
        <f>VLOOKUP(A171,'Sets data'!$A$3:$C$9969,3,FALSE)</f>
        <v>Endurance</v>
      </c>
      <c r="C171" s="8" t="str">
        <f>VLOOKUP(A171,'Sets data'!$A$3:$C$9969,2,FALSE)</f>
        <v>Beständigkeit</v>
      </c>
      <c r="G171" s="70" t="str">
        <f t="shared" si="2"/>
        <v/>
      </c>
    </row>
    <row r="172" spans="1:7" x14ac:dyDescent="0.25">
      <c r="A172" s="12">
        <v>205</v>
      </c>
      <c r="B172" s="8" t="str">
        <f>VLOOKUP(A172,'Sets data'!$A$3:$C$9969,3,FALSE)</f>
        <v>Willpower</v>
      </c>
      <c r="C172" s="8" t="str">
        <f>VLOOKUP(A172,'Sets data'!$A$3:$C$9969,2,FALSE)</f>
        <v>Willenskraft</v>
      </c>
      <c r="G172" s="70" t="str">
        <f t="shared" si="2"/>
        <v/>
      </c>
    </row>
    <row r="173" spans="1:7" x14ac:dyDescent="0.25">
      <c r="A173" s="12">
        <v>206</v>
      </c>
      <c r="B173" s="8" t="str">
        <f>VLOOKUP(A173,'Sets data'!$A$3:$C$9969,3,FALSE)</f>
        <v>Agility</v>
      </c>
      <c r="C173" s="8" t="str">
        <f>VLOOKUP(A173,'Sets data'!$A$3:$C$9969,2,FALSE)</f>
        <v>Agilität</v>
      </c>
      <c r="G173" s="70" t="str">
        <f t="shared" si="2"/>
        <v/>
      </c>
    </row>
    <row r="174" spans="1:7" x14ac:dyDescent="0.25">
      <c r="A174" s="5">
        <v>207</v>
      </c>
      <c r="B174" s="8" t="str">
        <f>VLOOKUP(A174,'Sets data'!$A$3:$C$9969,3,FALSE)</f>
        <v>Law of Julianos</v>
      </c>
      <c r="C174" s="8" t="str">
        <f>VLOOKUP(A174,'Sets data'!$A$3:$C$9969,2,FALSE)</f>
        <v>Gesetz von Julianos</v>
      </c>
      <c r="G174" s="70" t="str">
        <f t="shared" si="2"/>
        <v/>
      </c>
    </row>
    <row r="175" spans="1:7" x14ac:dyDescent="0.25">
      <c r="A175" s="5">
        <v>208</v>
      </c>
      <c r="B175" s="8" t="str">
        <f>VLOOKUP(A175,'Sets data'!$A$3:$C$9969,3,FALSE)</f>
        <v>Trial by Fire</v>
      </c>
      <c r="C175" s="8" t="str">
        <f>VLOOKUP(A175,'Sets data'!$A$3:$C$9969,2,FALSE)</f>
        <v>Feuertaufe</v>
      </c>
      <c r="G175" s="70" t="str">
        <f t="shared" si="2"/>
        <v/>
      </c>
    </row>
    <row r="176" spans="1:7" x14ac:dyDescent="0.25">
      <c r="A176" s="24">
        <v>209</v>
      </c>
      <c r="B176" s="8" t="str">
        <f>VLOOKUP(A176,'Sets data'!$A$3:$C$9969,3,FALSE)</f>
        <v>Armor of the Code</v>
      </c>
      <c r="C176" s="8" t="str">
        <f>VLOOKUP(A176,'Sets data'!$A$3:$C$9969,2,FALSE)</f>
        <v>Armor of the Code</v>
      </c>
      <c r="G176" s="70" t="str">
        <f t="shared" si="2"/>
        <v/>
      </c>
    </row>
    <row r="177" spans="1:7" x14ac:dyDescent="0.25">
      <c r="A177" s="12">
        <v>210</v>
      </c>
      <c r="B177" s="8" t="str">
        <f>VLOOKUP(A177,'Sets data'!$A$3:$C$9969,3,FALSE)</f>
        <v>Mark of the Pariah</v>
      </c>
      <c r="C177" s="8" t="str">
        <f>VLOOKUP(A177,'Sets data'!$A$3:$C$9969,2,FALSE)</f>
        <v>Zeichen des Ausgestoßenen</v>
      </c>
      <c r="G177" s="70" t="str">
        <f t="shared" si="2"/>
        <v/>
      </c>
    </row>
    <row r="178" spans="1:7" ht="105" x14ac:dyDescent="0.25">
      <c r="A178" s="12">
        <v>211</v>
      </c>
      <c r="B178" s="8" t="str">
        <f>VLOOKUP(A178,'Sets data'!$A$3:$C$9969,3,FALSE)</f>
        <v>Permafrost</v>
      </c>
      <c r="C178" s="8" t="str">
        <f>VLOOKUP(A178,'Sets data'!$A$3:$C$9969,2,FALSE)</f>
        <v>Permafrost</v>
      </c>
      <c r="D178" s="23" t="s">
        <v>2295</v>
      </c>
      <c r="G178" s="70"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70" t="str">
        <f t="shared" si="2"/>
        <v/>
      </c>
    </row>
    <row r="180" spans="1:7" x14ac:dyDescent="0.25">
      <c r="A180" s="12">
        <v>213</v>
      </c>
      <c r="B180" s="8" t="str">
        <f>VLOOKUP(A180,'Sets data'!$A$3:$C$9969,3,FALSE)</f>
        <v>Glorious Defender</v>
      </c>
      <c r="C180" s="8" t="str">
        <f>VLOOKUP(A180,'Sets data'!$A$3:$C$9969,2,FALSE)</f>
        <v>Ruhmreicher Verteidiger</v>
      </c>
      <c r="G180" s="70" t="str">
        <f t="shared" si="2"/>
        <v/>
      </c>
    </row>
    <row r="181" spans="1:7" x14ac:dyDescent="0.25">
      <c r="A181" s="12">
        <v>214</v>
      </c>
      <c r="B181" s="8" t="str">
        <f>VLOOKUP(A181,'Sets data'!$A$3:$C$9969,3,FALSE)</f>
        <v>Para Bellum</v>
      </c>
      <c r="C181" s="8" t="str">
        <f>VLOOKUP(A181,'Sets data'!$A$3:$C$9969,2,FALSE)</f>
        <v>Para Bellum</v>
      </c>
      <c r="G181" s="70" t="str">
        <f t="shared" si="2"/>
        <v/>
      </c>
    </row>
    <row r="182" spans="1:7" x14ac:dyDescent="0.25">
      <c r="A182" s="12">
        <v>215</v>
      </c>
      <c r="B182" s="8" t="str">
        <f>VLOOKUP(A182,'Sets data'!$A$3:$C$9969,3,FALSE)</f>
        <v>Elemental Succession</v>
      </c>
      <c r="C182" s="8" t="str">
        <f>VLOOKUP(A182,'Sets data'!$A$3:$C$9969,2,FALSE)</f>
        <v>Elementarfolge</v>
      </c>
      <c r="G182" s="70" t="str">
        <f t="shared" si="2"/>
        <v/>
      </c>
    </row>
    <row r="183" spans="1:7" x14ac:dyDescent="0.25">
      <c r="A183" s="12">
        <v>216</v>
      </c>
      <c r="B183" s="8" t="str">
        <f>VLOOKUP(A183,'Sets data'!$A$3:$C$9969,3,FALSE)</f>
        <v>Hunt Leader</v>
      </c>
      <c r="C183" s="8" t="str">
        <f>VLOOKUP(A183,'Sets data'!$A$3:$C$9969,2,FALSE)</f>
        <v>Jagdleiter</v>
      </c>
      <c r="G183" s="70" t="str">
        <f t="shared" si="2"/>
        <v/>
      </c>
    </row>
    <row r="184" spans="1:7" x14ac:dyDescent="0.25">
      <c r="A184" s="12">
        <v>217</v>
      </c>
      <c r="B184" s="8" t="str">
        <f>VLOOKUP(A184,'Sets data'!$A$3:$C$9969,3,FALSE)</f>
        <v>Winterborn</v>
      </c>
      <c r="C184" s="8" t="str">
        <f>VLOOKUP(A184,'Sets data'!$A$3:$C$9969,2,FALSE)</f>
        <v>Winterkind</v>
      </c>
      <c r="G184" s="70" t="str">
        <f t="shared" si="2"/>
        <v/>
      </c>
    </row>
    <row r="185" spans="1:7" x14ac:dyDescent="0.25">
      <c r="A185" s="12">
        <v>218</v>
      </c>
      <c r="B185" s="8" t="str">
        <f>VLOOKUP(A185,'Sets data'!$A$3:$C$9969,3,FALSE)</f>
        <v>Trinimac\'s Valor</v>
      </c>
      <c r="C185" s="8" t="str">
        <f>VLOOKUP(A185,'Sets data'!$A$3:$C$9969,2,FALSE)</f>
        <v>Trinimacs Heldenmut</v>
      </c>
      <c r="G185" s="70" t="str">
        <f t="shared" si="2"/>
        <v/>
      </c>
    </row>
    <row r="186" spans="1:7" x14ac:dyDescent="0.25">
      <c r="A186" s="5">
        <v>219</v>
      </c>
      <c r="B186" s="8" t="str">
        <f>VLOOKUP(A186,'Sets data'!$A$3:$C$9969,3,FALSE)</f>
        <v>Morkuldin</v>
      </c>
      <c r="C186" s="8" t="str">
        <f>VLOOKUP(A186,'Sets data'!$A$3:$C$9969,2,FALSE)</f>
        <v>Morkuldin</v>
      </c>
      <c r="G186" s="70" t="str">
        <f t="shared" si="2"/>
        <v/>
      </c>
    </row>
    <row r="187" spans="1:7" x14ac:dyDescent="0.25">
      <c r="A187" s="5">
        <v>224</v>
      </c>
      <c r="B187" s="8" t="str">
        <f>VLOOKUP(A187,'Sets data'!$A$3:$C$9969,3,FALSE)</f>
        <v>Tava\'s Favor</v>
      </c>
      <c r="C187" s="8" t="str">
        <f>VLOOKUP(A187,'Sets data'!$A$3:$C$9969,2,FALSE)</f>
        <v>Tavas Gunst</v>
      </c>
      <c r="G187" s="70" t="str">
        <f t="shared" si="2"/>
        <v/>
      </c>
    </row>
    <row r="188" spans="1:7" ht="90" x14ac:dyDescent="0.25">
      <c r="A188" s="5">
        <v>225</v>
      </c>
      <c r="B188" s="8" t="str">
        <f>VLOOKUP(A188,'Sets data'!$A$3:$C$9969,3,FALSE)</f>
        <v>Clever Alchemist</v>
      </c>
      <c r="C188" s="8" t="str">
        <f>VLOOKUP(A188,'Sets data'!$A$3:$C$9969,2,FALSE)</f>
        <v>Schlauer Alchemist</v>
      </c>
      <c r="D188" s="23" t="s">
        <v>2298</v>
      </c>
      <c r="G188" s="70"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70" t="str">
        <f t="shared" si="2"/>
        <v/>
      </c>
    </row>
    <row r="190" spans="1:7" x14ac:dyDescent="0.25">
      <c r="A190" s="12">
        <v>227</v>
      </c>
      <c r="B190" s="8" t="str">
        <f>VLOOKUP(A190,'Sets data'!$A$3:$C$9969,3,FALSE)</f>
        <v>Bahraha\'s Curse</v>
      </c>
      <c r="C190" s="8" t="str">
        <f>VLOOKUP(A190,'Sets data'!$A$3:$C$9969,2,FALSE)</f>
        <v>Bahrahas Fluch</v>
      </c>
      <c r="G190" s="70" t="str">
        <f t="shared" si="2"/>
        <v/>
      </c>
    </row>
    <row r="191" spans="1:7" x14ac:dyDescent="0.25">
      <c r="A191" s="12">
        <v>228</v>
      </c>
      <c r="B191" s="8" t="str">
        <f>VLOOKUP(A191,'Sets data'!$A$3:$C$9969,3,FALSE)</f>
        <v>Syvarra\'s Scales</v>
      </c>
      <c r="C191" s="8" t="str">
        <f>VLOOKUP(A191,'Sets data'!$A$3:$C$9969,2,FALSE)</f>
        <v>Syvarras Schuppen</v>
      </c>
      <c r="G191" s="70" t="str">
        <f t="shared" si="2"/>
        <v/>
      </c>
    </row>
    <row r="192" spans="1:7" x14ac:dyDescent="0.25">
      <c r="A192" s="12">
        <v>229</v>
      </c>
      <c r="B192" s="8" t="str">
        <f>VLOOKUP(A192,'Sets data'!$A$3:$C$9969,3,FALSE)</f>
        <v>Twilight Remedy</v>
      </c>
      <c r="C192" s="8" t="str">
        <f>VLOOKUP(A192,'Sets data'!$A$3:$C$9969,2,FALSE)</f>
        <v>Zwielichtgenesung</v>
      </c>
      <c r="G192" s="70"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2201</v>
      </c>
      <c r="E193" t="s">
        <v>2192</v>
      </c>
      <c r="G193" s="70"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70" t="str">
        <f t="shared" si="3"/>
        <v/>
      </c>
    </row>
    <row r="195" spans="1:7" x14ac:dyDescent="0.25">
      <c r="A195" s="12">
        <v>232</v>
      </c>
      <c r="B195" s="8" t="str">
        <f>VLOOKUP(A195,'Sets data'!$A$3:$C$9969,3,FALSE)</f>
        <v>Roar of Alkosh</v>
      </c>
      <c r="C195" s="8" t="str">
        <f>VLOOKUP(A195,'Sets data'!$A$3:$C$9969,2,FALSE)</f>
        <v>Brüllen von Alkosh</v>
      </c>
      <c r="G195" s="70" t="str">
        <f t="shared" si="3"/>
        <v/>
      </c>
    </row>
    <row r="196" spans="1:7" x14ac:dyDescent="0.25">
      <c r="A196" s="12">
        <v>234</v>
      </c>
      <c r="B196" s="8" t="str">
        <f>VLOOKUP(A196,'Sets data'!$A$3:$C$9969,3,FALSE)</f>
        <v>Marksman\'s Crest</v>
      </c>
      <c r="C196" s="8" t="str">
        <f>VLOOKUP(A196,'Sets data'!$A$3:$C$9969,2,FALSE)</f>
        <v>Wappen des Meisterschützen</v>
      </c>
      <c r="G196" s="70" t="str">
        <f t="shared" si="3"/>
        <v/>
      </c>
    </row>
    <row r="197" spans="1:7" x14ac:dyDescent="0.25">
      <c r="A197" s="12">
        <v>235</v>
      </c>
      <c r="B197" s="8" t="str">
        <f>VLOOKUP(A197,'Sets data'!$A$3:$C$9969,3,FALSE)</f>
        <v>Robes of Transmutation</v>
      </c>
      <c r="C197" s="8" t="str">
        <f>VLOOKUP(A197,'Sets data'!$A$3:$C$9969,2,FALSE)</f>
        <v>Roben der Transmutation</v>
      </c>
      <c r="G197" s="70" t="str">
        <f t="shared" si="3"/>
        <v/>
      </c>
    </row>
    <row r="198" spans="1:7" x14ac:dyDescent="0.25">
      <c r="A198" s="12">
        <v>236</v>
      </c>
      <c r="B198" s="8" t="str">
        <f>VLOOKUP(A198,'Sets data'!$A$3:$C$9969,3,FALSE)</f>
        <v>Vicious Death</v>
      </c>
      <c r="C198" s="8" t="str">
        <f>VLOOKUP(A198,'Sets data'!$A$3:$C$9969,2,FALSE)</f>
        <v>Grausamer Tod</v>
      </c>
      <c r="G198" s="70" t="str">
        <f t="shared" si="3"/>
        <v/>
      </c>
    </row>
    <row r="199" spans="1:7" x14ac:dyDescent="0.25">
      <c r="A199" s="12">
        <v>237</v>
      </c>
      <c r="B199" s="8" t="str">
        <f>VLOOKUP(A199,'Sets data'!$A$3:$C$9969,3,FALSE)</f>
        <v>Leki\'s Focus</v>
      </c>
      <c r="C199" s="8" t="str">
        <f>VLOOKUP(A199,'Sets data'!$A$3:$C$9969,2,FALSE)</f>
        <v>Lekis Fokus</v>
      </c>
      <c r="G199" s="70" t="str">
        <f t="shared" si="3"/>
        <v/>
      </c>
    </row>
    <row r="200" spans="1:7" x14ac:dyDescent="0.25">
      <c r="A200" s="12">
        <v>238</v>
      </c>
      <c r="B200" s="8" t="str">
        <f>VLOOKUP(A200,'Sets data'!$A$3:$C$9969,3,FALSE)</f>
        <v>Fasalla\'s Guile</v>
      </c>
      <c r="C200" s="8" t="str">
        <f>VLOOKUP(A200,'Sets data'!$A$3:$C$9969,2,FALSE)</f>
        <v>Fasallas List</v>
      </c>
      <c r="G200" s="70" t="str">
        <f t="shared" si="3"/>
        <v/>
      </c>
    </row>
    <row r="201" spans="1:7" x14ac:dyDescent="0.25">
      <c r="A201" s="12">
        <v>239</v>
      </c>
      <c r="B201" s="8" t="str">
        <f>VLOOKUP(A201,'Sets data'!$A$3:$C$9969,3,FALSE)</f>
        <v>Warrior\'s Fury</v>
      </c>
      <c r="C201" s="8" t="str">
        <f>VLOOKUP(A201,'Sets data'!$A$3:$C$9969,2,FALSE)</f>
        <v>Raserei des Kriegers</v>
      </c>
      <c r="G201" s="70" t="str">
        <f t="shared" si="3"/>
        <v/>
      </c>
    </row>
    <row r="202" spans="1:7" x14ac:dyDescent="0.25">
      <c r="A202" s="5">
        <v>240</v>
      </c>
      <c r="B202" s="8" t="str">
        <f>VLOOKUP(A202,'Sets data'!$A$3:$C$9969,3,FALSE)</f>
        <v>Kvatch Gladiator</v>
      </c>
      <c r="C202" s="8" t="str">
        <f>VLOOKUP(A202,'Sets data'!$A$3:$C$9969,2,FALSE)</f>
        <v>Gladiator von Kvatch</v>
      </c>
      <c r="G202" s="70" t="str">
        <f t="shared" si="3"/>
        <v/>
      </c>
    </row>
    <row r="203" spans="1:7" x14ac:dyDescent="0.25">
      <c r="A203" s="5">
        <v>241</v>
      </c>
      <c r="B203" s="8" t="str">
        <f>VLOOKUP(A203,'Sets data'!$A$3:$C$9969,3,FALSE)</f>
        <v>Varen\'s Legacy</v>
      </c>
      <c r="C203" s="8" t="str">
        <f>VLOOKUP(A203,'Sets data'!$A$3:$C$9969,2,FALSE)</f>
        <v>Varens Erbe</v>
      </c>
      <c r="G203" s="70" t="str">
        <f t="shared" si="3"/>
        <v/>
      </c>
    </row>
    <row r="204" spans="1:7" x14ac:dyDescent="0.25">
      <c r="A204" s="5">
        <v>242</v>
      </c>
      <c r="B204" s="8" t="str">
        <f>VLOOKUP(A204,'Sets data'!$A$3:$C$9969,3,FALSE)</f>
        <v>Pelinal\'s Aptitude</v>
      </c>
      <c r="C204" s="8" t="str">
        <f>VLOOKUP(A204,'Sets data'!$A$3:$C$9969,2,FALSE)</f>
        <v>Pelinals Talent</v>
      </c>
      <c r="G204" s="70" t="str">
        <f t="shared" si="3"/>
        <v/>
      </c>
    </row>
    <row r="205" spans="1:7" x14ac:dyDescent="0.25">
      <c r="A205" s="12">
        <v>243</v>
      </c>
      <c r="B205" s="8" t="str">
        <f>VLOOKUP(A205,'Sets data'!$A$3:$C$9969,3,FALSE)</f>
        <v>Hide of Morihaus</v>
      </c>
      <c r="C205" s="8" t="str">
        <f>VLOOKUP(A205,'Sets data'!$A$3:$C$9969,2,FALSE)</f>
        <v>Haut von Morihaus</v>
      </c>
      <c r="G205" s="70" t="str">
        <f t="shared" si="3"/>
        <v/>
      </c>
    </row>
    <row r="206" spans="1:7" x14ac:dyDescent="0.25">
      <c r="A206" s="12">
        <v>244</v>
      </c>
      <c r="B206" s="8" t="str">
        <f>VLOOKUP(A206,'Sets data'!$A$3:$C$9969,3,FALSE)</f>
        <v>Flanking Strategist</v>
      </c>
      <c r="C206" s="8" t="str">
        <f>VLOOKUP(A206,'Sets data'!$A$3:$C$9969,2,FALSE)</f>
        <v>Flankierender Stratege</v>
      </c>
      <c r="G206" s="70" t="str">
        <f t="shared" si="3"/>
        <v/>
      </c>
    </row>
    <row r="207" spans="1:7" x14ac:dyDescent="0.25">
      <c r="A207" s="12">
        <v>245</v>
      </c>
      <c r="B207" s="8" t="str">
        <f>VLOOKUP(A207,'Sets data'!$A$3:$C$9969,3,FALSE)</f>
        <v>Sithis\' Touch</v>
      </c>
      <c r="C207" s="8" t="str">
        <f>VLOOKUP(A207,'Sets data'!$A$3:$C$9969,2,FALSE)</f>
        <v>Sithis' Berührung</v>
      </c>
      <c r="G207" s="70" t="str">
        <f t="shared" si="3"/>
        <v/>
      </c>
    </row>
    <row r="208" spans="1:7" x14ac:dyDescent="0.25">
      <c r="A208" s="12">
        <v>246</v>
      </c>
      <c r="B208" s="8" t="str">
        <f>VLOOKUP(A208,'Sets data'!$A$3:$C$9969,3,FALSE)</f>
        <v>Galerion\'s Revenge</v>
      </c>
      <c r="C208" s="8" t="str">
        <f>VLOOKUP(A208,'Sets data'!$A$3:$C$9969,2,FALSE)</f>
        <v>Galerions Revanche</v>
      </c>
      <c r="G208" s="70" t="str">
        <f t="shared" si="3"/>
        <v/>
      </c>
    </row>
    <row r="209" spans="1:7" x14ac:dyDescent="0.25">
      <c r="A209" s="12">
        <v>247</v>
      </c>
      <c r="B209" s="8" t="str">
        <f>VLOOKUP(A209,'Sets data'!$A$3:$C$9969,3,FALSE)</f>
        <v>Vicecanon of Venom</v>
      </c>
      <c r="C209" s="8" t="str">
        <f>VLOOKUP(A209,'Sets data'!$A$3:$C$9969,2,FALSE)</f>
        <v>Vizekanoniker des Gifts</v>
      </c>
      <c r="G209" s="70" t="str">
        <f t="shared" si="3"/>
        <v/>
      </c>
    </row>
    <row r="210" spans="1:7" x14ac:dyDescent="0.25">
      <c r="A210" s="12">
        <v>248</v>
      </c>
      <c r="B210" s="8" t="str">
        <f>VLOOKUP(A210,'Sets data'!$A$3:$C$9969,3,FALSE)</f>
        <v>Thews of the Harbinger</v>
      </c>
      <c r="C210" s="8" t="str">
        <f>VLOOKUP(A210,'Sets data'!$A$3:$C$9969,2,FALSE)</f>
        <v>Muskeln des Vorboten</v>
      </c>
      <c r="G210" s="70" t="str">
        <f t="shared" si="3"/>
        <v/>
      </c>
    </row>
    <row r="211" spans="1:7" x14ac:dyDescent="0.25">
      <c r="A211" s="12">
        <v>253</v>
      </c>
      <c r="B211" s="8" t="str">
        <f>VLOOKUP(A211,'Sets data'!$A$3:$C$9969,3,FALSE)</f>
        <v>Imperial Physique</v>
      </c>
      <c r="C211" s="8" t="str">
        <f>VLOOKUP(A211,'Sets data'!$A$3:$C$9969,2,FALSE)</f>
        <v>Kaiserliche Physis</v>
      </c>
      <c r="G211" s="70" t="str">
        <f t="shared" si="3"/>
        <v/>
      </c>
    </row>
    <row r="212" spans="1:7" x14ac:dyDescent="0.25">
      <c r="A212" s="5">
        <v>256</v>
      </c>
      <c r="B212" s="8" t="str">
        <f>VLOOKUP(A212,'Sets data'!$A$3:$C$9969,3,FALSE)</f>
        <v>Mighty Chudan</v>
      </c>
      <c r="C212" s="8" t="str">
        <f>VLOOKUP(A212,'Sets data'!$A$3:$C$9969,2,FALSE)</f>
        <v>Mächtiger Chudan</v>
      </c>
      <c r="G212" s="70" t="str">
        <f t="shared" si="3"/>
        <v/>
      </c>
    </row>
    <row r="213" spans="1:7" x14ac:dyDescent="0.25">
      <c r="A213" s="5">
        <v>257</v>
      </c>
      <c r="B213" s="8" t="str">
        <f>VLOOKUP(A213,'Sets data'!$A$3:$C$9969,3,FALSE)</f>
        <v>Velidreth</v>
      </c>
      <c r="C213" s="8" t="str">
        <f>VLOOKUP(A213,'Sets data'!$A$3:$C$9969,2,FALSE)</f>
        <v>Velidreth</v>
      </c>
      <c r="G213" s="70" t="str">
        <f t="shared" si="3"/>
        <v/>
      </c>
    </row>
    <row r="214" spans="1:7" x14ac:dyDescent="0.25">
      <c r="A214" s="12">
        <v>258</v>
      </c>
      <c r="B214" s="8" t="str">
        <f>VLOOKUP(A214,'Sets data'!$A$3:$C$9969,3,FALSE)</f>
        <v>Amber Plasm</v>
      </c>
      <c r="C214" s="8" t="str">
        <f>VLOOKUP(A214,'Sets data'!$A$3:$C$9969,2,FALSE)</f>
        <v>Bernsteinplasma</v>
      </c>
      <c r="G214" s="70" t="str">
        <f t="shared" si="3"/>
        <v/>
      </c>
    </row>
    <row r="215" spans="1:7" x14ac:dyDescent="0.25">
      <c r="A215" s="12">
        <v>259</v>
      </c>
      <c r="B215" s="8" t="str">
        <f>VLOOKUP(A215,'Sets data'!$A$3:$C$9969,3,FALSE)</f>
        <v>Heem-Jas\' Retribution</v>
      </c>
      <c r="C215" s="8" t="str">
        <f>VLOOKUP(A215,'Sets data'!$A$3:$C$9969,2,FALSE)</f>
        <v>Heem-Jas' Vergeltung</v>
      </c>
      <c r="G215" s="70" t="str">
        <f t="shared" si="3"/>
        <v/>
      </c>
    </row>
    <row r="216" spans="1:7" x14ac:dyDescent="0.25">
      <c r="A216" s="12">
        <v>260</v>
      </c>
      <c r="B216" s="8" t="str">
        <f>VLOOKUP(A216,'Sets data'!$A$3:$C$9969,3,FALSE)</f>
        <v>Aspect of Mazzatun</v>
      </c>
      <c r="C216" s="8" t="str">
        <f>VLOOKUP(A216,'Sets data'!$A$3:$C$9969,2,FALSE)</f>
        <v>Aspekt von Mazzatun</v>
      </c>
      <c r="G216" s="70" t="str">
        <f t="shared" si="3"/>
        <v/>
      </c>
    </row>
    <row r="217" spans="1:7" x14ac:dyDescent="0.25">
      <c r="A217" s="12">
        <v>261</v>
      </c>
      <c r="B217" s="8" t="str">
        <f>VLOOKUP(A217,'Sets data'!$A$3:$C$9969,3,FALSE)</f>
        <v>Gossamer</v>
      </c>
      <c r="C217" s="8" t="str">
        <f>VLOOKUP(A217,'Sets data'!$A$3:$C$9969,2,FALSE)</f>
        <v>Gespinst</v>
      </c>
      <c r="G217" s="70" t="str">
        <f t="shared" si="3"/>
        <v/>
      </c>
    </row>
    <row r="218" spans="1:7" x14ac:dyDescent="0.25">
      <c r="A218" s="12">
        <v>262</v>
      </c>
      <c r="B218" s="8" t="str">
        <f>VLOOKUP(A218,'Sets data'!$A$3:$C$9969,3,FALSE)</f>
        <v>Widowmaker</v>
      </c>
      <c r="C218" s="8" t="str">
        <f>VLOOKUP(A218,'Sets data'!$A$3:$C$9969,2,FALSE)</f>
        <v>Witwenmacher</v>
      </c>
      <c r="G218" s="70" t="str">
        <f t="shared" si="3"/>
        <v/>
      </c>
    </row>
    <row r="219" spans="1:7" x14ac:dyDescent="0.25">
      <c r="A219" s="12">
        <v>263</v>
      </c>
      <c r="B219" s="8" t="str">
        <f>VLOOKUP(A219,'Sets data'!$A$3:$C$9969,3,FALSE)</f>
        <v>Hand of Mephala</v>
      </c>
      <c r="C219" s="8" t="str">
        <f>VLOOKUP(A219,'Sets data'!$A$3:$C$9969,2,FALSE)</f>
        <v>Hand von Mephala</v>
      </c>
      <c r="G219" s="70" t="str">
        <f t="shared" si="3"/>
        <v/>
      </c>
    </row>
    <row r="220" spans="1:7" x14ac:dyDescent="0.25">
      <c r="A220" s="16">
        <v>264</v>
      </c>
      <c r="B220" s="8" t="str">
        <f>VLOOKUP(A220,'Sets data'!$A$3:$C$9969,3,FALSE)</f>
        <v>Giant Spider</v>
      </c>
      <c r="C220" s="8" t="str">
        <f>VLOOKUP(A220,'Sets data'!$A$3:$C$9969,2,FALSE)</f>
        <v>Riesenspinne</v>
      </c>
      <c r="G220" s="70" t="str">
        <f t="shared" si="3"/>
        <v/>
      </c>
    </row>
    <row r="221" spans="1:7" x14ac:dyDescent="0.25">
      <c r="A221" s="5">
        <v>265</v>
      </c>
      <c r="B221" s="8" t="str">
        <f>VLOOKUP(A221,'Sets data'!$A$3:$C$9969,3,FALSE)</f>
        <v>Shadowrend</v>
      </c>
      <c r="C221" s="8" t="str">
        <f>VLOOKUP(A221,'Sets data'!$A$3:$C$9969,2,FALSE)</f>
        <v>Schattenriss</v>
      </c>
      <c r="G221" s="70" t="str">
        <f t="shared" si="3"/>
        <v/>
      </c>
    </row>
    <row r="222" spans="1:7" x14ac:dyDescent="0.25">
      <c r="A222" s="5">
        <v>266</v>
      </c>
      <c r="B222" s="8" t="str">
        <f>VLOOKUP(A222,'Sets data'!$A$3:$C$9969,3,FALSE)</f>
        <v>Kra\'gh</v>
      </c>
      <c r="C222" s="8" t="str">
        <f>VLOOKUP(A222,'Sets data'!$A$3:$C$9969,2,FALSE)</f>
        <v>Kra'gh</v>
      </c>
      <c r="G222" s="70" t="str">
        <f t="shared" si="3"/>
        <v/>
      </c>
    </row>
    <row r="223" spans="1:7" x14ac:dyDescent="0.25">
      <c r="A223" s="5">
        <v>267</v>
      </c>
      <c r="B223" s="8" t="str">
        <f>VLOOKUP(A223,'Sets data'!$A$3:$C$9969,3,FALSE)</f>
        <v>Swarm Mother</v>
      </c>
      <c r="C223" s="8" t="str">
        <f>VLOOKUP(A223,'Sets data'!$A$3:$C$9969,2,FALSE)</f>
        <v>Schwarmmutter</v>
      </c>
      <c r="G223" s="70" t="str">
        <f t="shared" si="3"/>
        <v/>
      </c>
    </row>
    <row r="224" spans="1:7" ht="105" x14ac:dyDescent="0.25">
      <c r="A224" s="5">
        <v>268</v>
      </c>
      <c r="B224" s="8" t="str">
        <f>VLOOKUP(A224,'Sets data'!$A$3:$C$9969,3,FALSE)</f>
        <v>Sentinel of Rkugamz</v>
      </c>
      <c r="C224" s="8" t="str">
        <f>VLOOKUP(A224,'Sets data'!$A$3:$C$9969,2,FALSE)</f>
        <v>Wachposten von Rkugamz</v>
      </c>
      <c r="D224" s="23" t="s">
        <v>2202</v>
      </c>
      <c r="G224" s="70"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70" t="str">
        <f t="shared" si="3"/>
        <v/>
      </c>
    </row>
    <row r="226" spans="1:7" x14ac:dyDescent="0.25">
      <c r="A226" s="5">
        <v>270</v>
      </c>
      <c r="B226" s="8" t="str">
        <f>VLOOKUP(A226,'Sets data'!$A$3:$C$9969,3,FALSE)</f>
        <v>Slimecraw</v>
      </c>
      <c r="C226" s="8" t="str">
        <f>VLOOKUP(A226,'Sets data'!$A$3:$C$9969,2,FALSE)</f>
        <v>Schleimkropf</v>
      </c>
      <c r="G226" s="70" t="str">
        <f t="shared" si="3"/>
        <v/>
      </c>
    </row>
    <row r="227" spans="1:7" ht="105" x14ac:dyDescent="0.25">
      <c r="A227" s="5">
        <v>271</v>
      </c>
      <c r="B227" s="8" t="str">
        <f>VLOOKUP(A227,'Sets data'!$A$3:$C$9969,3,FALSE)</f>
        <v>Sellistrix</v>
      </c>
      <c r="C227" s="8" t="str">
        <f>VLOOKUP(A227,'Sets data'!$A$3:$C$9969,2,FALSE)</f>
        <v>Sellistrix</v>
      </c>
      <c r="D227" s="23" t="s">
        <v>2293</v>
      </c>
      <c r="G227" s="70"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70" t="str">
        <f t="shared" si="3"/>
        <v/>
      </c>
    </row>
    <row r="229" spans="1:7" x14ac:dyDescent="0.25">
      <c r="A229" s="5">
        <v>273</v>
      </c>
      <c r="B229" s="8" t="str">
        <f>VLOOKUP(A229,'Sets data'!$A$3:$C$9969,3,FALSE)</f>
        <v>Ilambris</v>
      </c>
      <c r="C229" s="8" t="str">
        <f>VLOOKUP(A229,'Sets data'!$A$3:$C$9969,2,FALSE)</f>
        <v>Ilambris</v>
      </c>
      <c r="G229" s="70" t="str">
        <f t="shared" si="3"/>
        <v/>
      </c>
    </row>
    <row r="230" spans="1:7" x14ac:dyDescent="0.25">
      <c r="A230" s="5">
        <v>274</v>
      </c>
      <c r="B230" s="8" t="str">
        <f>VLOOKUP(A230,'Sets data'!$A$3:$C$9969,3,FALSE)</f>
        <v>Iceheart</v>
      </c>
      <c r="C230" s="8" t="str">
        <f>VLOOKUP(A230,'Sets data'!$A$3:$C$9969,2,FALSE)</f>
        <v>Eisherz</v>
      </c>
      <c r="G230" s="70" t="str">
        <f t="shared" si="3"/>
        <v/>
      </c>
    </row>
    <row r="231" spans="1:7" x14ac:dyDescent="0.25">
      <c r="A231" s="5">
        <v>275</v>
      </c>
      <c r="B231" s="8" t="str">
        <f>VLOOKUP(A231,'Sets data'!$A$3:$C$9969,3,FALSE)</f>
        <v>Stormfist</v>
      </c>
      <c r="C231" s="8" t="str">
        <f>VLOOKUP(A231,'Sets data'!$A$3:$C$9969,2,FALSE)</f>
        <v>Sturmfaust</v>
      </c>
      <c r="G231" s="70" t="str">
        <f t="shared" si="3"/>
        <v/>
      </c>
    </row>
    <row r="232" spans="1:7" ht="105" x14ac:dyDescent="0.25">
      <c r="A232" s="5">
        <v>276</v>
      </c>
      <c r="B232" s="8" t="str">
        <f>VLOOKUP(A232,'Sets data'!$A$3:$C$9969,3,FALSE)</f>
        <v>Tremorscale</v>
      </c>
      <c r="C232" s="8" t="str">
        <f>VLOOKUP(A232,'Sets data'!$A$3:$C$9969,2,FALSE)</f>
        <v>Bebenschuppe</v>
      </c>
      <c r="D232" s="23" t="s">
        <v>2291</v>
      </c>
      <c r="G232" s="70"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70" t="str">
        <f t="shared" si="3"/>
        <v/>
      </c>
    </row>
    <row r="234" spans="1:7" x14ac:dyDescent="0.25">
      <c r="A234" s="5">
        <v>278</v>
      </c>
      <c r="B234" s="8" t="str">
        <f>VLOOKUP(A234,'Sets data'!$A$3:$C$9969,3,FALSE)</f>
        <v>The Troll King</v>
      </c>
      <c r="C234" s="8" t="str">
        <f>VLOOKUP(A234,'Sets data'!$A$3:$C$9969,2,FALSE)</f>
        <v>Trollkönig</v>
      </c>
      <c r="G234" s="70" t="str">
        <f t="shared" si="3"/>
        <v/>
      </c>
    </row>
    <row r="235" spans="1:7" x14ac:dyDescent="0.25">
      <c r="A235" s="5">
        <v>279</v>
      </c>
      <c r="B235" s="8" t="str">
        <f>VLOOKUP(A235,'Sets data'!$A$3:$C$9969,3,FALSE)</f>
        <v>Selene</v>
      </c>
      <c r="C235" s="8" t="str">
        <f>VLOOKUP(A235,'Sets data'!$A$3:$C$9969,2,FALSE)</f>
        <v>Selene</v>
      </c>
      <c r="G235" s="70" t="str">
        <f t="shared" si="3"/>
        <v/>
      </c>
    </row>
    <row r="236" spans="1:7" ht="105" x14ac:dyDescent="0.25">
      <c r="A236" s="5">
        <v>280</v>
      </c>
      <c r="B236" s="8" t="str">
        <f>VLOOKUP(A236,'Sets data'!$A$3:$C$9969,3,FALSE)</f>
        <v>Grothdarr</v>
      </c>
      <c r="C236" s="8" t="str">
        <f>VLOOKUP(A236,'Sets data'!$A$3:$C$9969,2,FALSE)</f>
        <v>Grothdarr</v>
      </c>
      <c r="D236" s="23" t="s">
        <v>2203</v>
      </c>
      <c r="E236" t="s">
        <v>2190</v>
      </c>
      <c r="G236" s="70"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70" t="str">
        <f t="shared" si="3"/>
        <v/>
      </c>
    </row>
    <row r="238" spans="1:7" x14ac:dyDescent="0.25">
      <c r="A238" s="12">
        <v>282</v>
      </c>
      <c r="B238" s="8" t="str">
        <f>VLOOKUP(A238,'Sets data'!$A$3:$C$9969,3,FALSE)</f>
        <v>Vampire Cloak</v>
      </c>
      <c r="C238" s="8" t="str">
        <f>VLOOKUP(A238,'Sets data'!$A$3:$C$9969,2,FALSE)</f>
        <v>Vampirumhang</v>
      </c>
      <c r="G238" s="70" t="str">
        <f t="shared" si="3"/>
        <v/>
      </c>
    </row>
    <row r="239" spans="1:7" x14ac:dyDescent="0.25">
      <c r="A239" s="12">
        <v>283</v>
      </c>
      <c r="B239" s="8" t="str">
        <f>VLOOKUP(A239,'Sets data'!$A$3:$C$9969,3,FALSE)</f>
        <v>Sword-Singer</v>
      </c>
      <c r="C239" s="8" t="str">
        <f>VLOOKUP(A239,'Sets data'!$A$3:$C$9969,2,FALSE)</f>
        <v>Schwertsänger</v>
      </c>
      <c r="G239" s="70" t="str">
        <f t="shared" si="3"/>
        <v/>
      </c>
    </row>
    <row r="240" spans="1:7" x14ac:dyDescent="0.25">
      <c r="A240" s="12">
        <v>284</v>
      </c>
      <c r="B240" s="8" t="str">
        <f>VLOOKUP(A240,'Sets data'!$A$3:$C$9969,3,FALSE)</f>
        <v>Order of Diagna</v>
      </c>
      <c r="C240" s="8" t="str">
        <f>VLOOKUP(A240,'Sets data'!$A$3:$C$9969,2,FALSE)</f>
        <v>Orden von Diagna</v>
      </c>
      <c r="G240" s="70" t="str">
        <f t="shared" si="3"/>
        <v/>
      </c>
    </row>
    <row r="241" spans="1:7" x14ac:dyDescent="0.25">
      <c r="A241" s="12">
        <v>285</v>
      </c>
      <c r="B241" s="8" t="str">
        <f>VLOOKUP(A241,'Sets data'!$A$3:$C$9969,3,FALSE)</f>
        <v>Vampire Lord</v>
      </c>
      <c r="C241" s="8" t="str">
        <f>VLOOKUP(A241,'Sets data'!$A$3:$C$9969,2,FALSE)</f>
        <v>Vampirfürst</v>
      </c>
      <c r="G241" s="70" t="str">
        <f t="shared" si="3"/>
        <v/>
      </c>
    </row>
    <row r="242" spans="1:7" x14ac:dyDescent="0.25">
      <c r="A242" s="12">
        <v>286</v>
      </c>
      <c r="B242" s="8" t="str">
        <f>VLOOKUP(A242,'Sets data'!$A$3:$C$9969,3,FALSE)</f>
        <v>Spriggan\'s Thorns</v>
      </c>
      <c r="C242" s="8" t="str">
        <f>VLOOKUP(A242,'Sets data'!$A$3:$C$9969,2,FALSE)</f>
        <v>Dornen des Zweiglings</v>
      </c>
      <c r="G242" s="70" t="str">
        <f t="shared" si="3"/>
        <v/>
      </c>
    </row>
    <row r="243" spans="1:7" x14ac:dyDescent="0.25">
      <c r="A243" s="12">
        <v>287</v>
      </c>
      <c r="B243" s="8" t="str">
        <f>VLOOKUP(A243,'Sets data'!$A$3:$C$9969,3,FALSE)</f>
        <v>Green Pact</v>
      </c>
      <c r="C243" s="8" t="str">
        <f>VLOOKUP(A243,'Sets data'!$A$3:$C$9969,2,FALSE)</f>
        <v>Der Grüne Pakt</v>
      </c>
      <c r="G243" s="70" t="str">
        <f t="shared" si="3"/>
        <v/>
      </c>
    </row>
    <row r="244" spans="1:7" x14ac:dyDescent="0.25">
      <c r="A244" s="12">
        <v>288</v>
      </c>
      <c r="B244" s="8" t="str">
        <f>VLOOKUP(A244,'Sets data'!$A$3:$C$9969,3,FALSE)</f>
        <v>Beekeeper\'s Gear</v>
      </c>
      <c r="C244" s="8" t="str">
        <f>VLOOKUP(A244,'Sets data'!$A$3:$C$9969,2,FALSE)</f>
        <v>Werkzeug des Bienenhüters</v>
      </c>
      <c r="G244" s="70" t="str">
        <f t="shared" si="3"/>
        <v/>
      </c>
    </row>
    <row r="245" spans="1:7" x14ac:dyDescent="0.25">
      <c r="A245" s="12">
        <v>289</v>
      </c>
      <c r="B245" s="8" t="str">
        <f>VLOOKUP(A245,'Sets data'!$A$3:$C$9969,3,FALSE)</f>
        <v>Spinner\'s Garments</v>
      </c>
      <c r="C245" s="8" t="str">
        <f>VLOOKUP(A245,'Sets data'!$A$3:$C$9969,2,FALSE)</f>
        <v>Gewänder des Webers</v>
      </c>
      <c r="G245" s="70" t="str">
        <f t="shared" si="3"/>
        <v/>
      </c>
    </row>
    <row r="246" spans="1:7" x14ac:dyDescent="0.25">
      <c r="A246" s="12">
        <v>290</v>
      </c>
      <c r="B246" s="8" t="str">
        <f>VLOOKUP(A246,'Sets data'!$A$3:$C$9969,3,FALSE)</f>
        <v>Skooma Smuggler</v>
      </c>
      <c r="C246" s="8" t="str">
        <f>VLOOKUP(A246,'Sets data'!$A$3:$C$9969,2,FALSE)</f>
        <v>Skoomaschmuggler</v>
      </c>
      <c r="G246" s="70" t="str">
        <f t="shared" si="3"/>
        <v/>
      </c>
    </row>
    <row r="247" spans="1:7" x14ac:dyDescent="0.25">
      <c r="A247" s="12">
        <v>291</v>
      </c>
      <c r="B247" s="8" t="str">
        <f>VLOOKUP(A247,'Sets data'!$A$3:$C$9969,3,FALSE)</f>
        <v>Shalk Exoskeleton</v>
      </c>
      <c r="C247" s="8" t="str">
        <f>VLOOKUP(A247,'Sets data'!$A$3:$C$9969,2,FALSE)</f>
        <v>Schröterpanzer</v>
      </c>
      <c r="G247" s="70" t="str">
        <f t="shared" si="3"/>
        <v/>
      </c>
    </row>
    <row r="248" spans="1:7" x14ac:dyDescent="0.25">
      <c r="A248" s="12">
        <v>292</v>
      </c>
      <c r="B248" s="8" t="str">
        <f>VLOOKUP(A248,'Sets data'!$A$3:$C$9969,3,FALSE)</f>
        <v>Mother\'s Sorrow</v>
      </c>
      <c r="C248" s="8" t="str">
        <f>VLOOKUP(A248,'Sets data'!$A$3:$C$9969,2,FALSE)</f>
        <v>Muttertränen</v>
      </c>
      <c r="G248" s="70" t="str">
        <f t="shared" si="3"/>
        <v/>
      </c>
    </row>
    <row r="249" spans="1:7" x14ac:dyDescent="0.25">
      <c r="A249" s="12">
        <v>293</v>
      </c>
      <c r="B249" s="8" t="str">
        <f>VLOOKUP(A249,'Sets data'!$A$3:$C$9969,3,FALSE)</f>
        <v>Plague Doctor</v>
      </c>
      <c r="C249" s="8" t="str">
        <f>VLOOKUP(A249,'Sets data'!$A$3:$C$9969,2,FALSE)</f>
        <v>Seuchendoktor</v>
      </c>
      <c r="G249" s="70" t="str">
        <f t="shared" si="3"/>
        <v/>
      </c>
    </row>
    <row r="250" spans="1:7" x14ac:dyDescent="0.25">
      <c r="A250" s="12">
        <v>294</v>
      </c>
      <c r="B250" s="8" t="str">
        <f>VLOOKUP(A250,'Sets data'!$A$3:$C$9969,3,FALSE)</f>
        <v>Ysgramor\'s Birthright</v>
      </c>
      <c r="C250" s="8" t="str">
        <f>VLOOKUP(A250,'Sets data'!$A$3:$C$9969,2,FALSE)</f>
        <v>Ysgramors Geburtsrecht</v>
      </c>
      <c r="G250" s="70" t="str">
        <f t="shared" si="3"/>
        <v/>
      </c>
    </row>
    <row r="251" spans="1:7" x14ac:dyDescent="0.25">
      <c r="A251" s="12">
        <v>295</v>
      </c>
      <c r="B251" s="8" t="str">
        <f>VLOOKUP(A251,'Sets data'!$A$3:$C$9969,3,FALSE)</f>
        <v>Jailbreaker</v>
      </c>
      <c r="C251" s="8" t="str">
        <f>VLOOKUP(A251,'Sets data'!$A$3:$C$9969,2,FALSE)</f>
        <v>Ausbrecher</v>
      </c>
      <c r="G251" s="70" t="str">
        <f t="shared" si="3"/>
        <v/>
      </c>
    </row>
    <row r="252" spans="1:7" x14ac:dyDescent="0.25">
      <c r="A252" s="12">
        <v>296</v>
      </c>
      <c r="B252" s="8" t="str">
        <f>VLOOKUP(A252,'Sets data'!$A$3:$C$9969,3,FALSE)</f>
        <v>Spelunker</v>
      </c>
      <c r="C252" s="8" t="str">
        <f>VLOOKUP(A252,'Sets data'!$A$3:$C$9969,2,FALSE)</f>
        <v>Höhlenforscher</v>
      </c>
      <c r="G252" s="70" t="str">
        <f t="shared" si="3"/>
        <v/>
      </c>
    </row>
    <row r="253" spans="1:7" x14ac:dyDescent="0.25">
      <c r="A253" s="12">
        <v>297</v>
      </c>
      <c r="B253" s="8" t="str">
        <f>VLOOKUP(A253,'Sets data'!$A$3:$C$9969,3,FALSE)</f>
        <v>Spider Cultist Cowl</v>
      </c>
      <c r="C253" s="8" t="str">
        <f>VLOOKUP(A253,'Sets data'!$A$3:$C$9969,2,FALSE)</f>
        <v>Spinnenkultistenkutte</v>
      </c>
      <c r="G253" s="70" t="str">
        <f t="shared" si="3"/>
        <v/>
      </c>
    </row>
    <row r="254" spans="1:7" x14ac:dyDescent="0.25">
      <c r="A254" s="12">
        <v>298</v>
      </c>
      <c r="B254" s="8" t="str">
        <f>VLOOKUP(A254,'Sets data'!$A$3:$C$9969,3,FALSE)</f>
        <v>Light Speaker</v>
      </c>
      <c r="C254" s="8" t="str">
        <f>VLOOKUP(A254,'Sets data'!$A$3:$C$9969,2,FALSE)</f>
        <v>Lichtsprecher</v>
      </c>
      <c r="G254" s="70" t="str">
        <f t="shared" si="3"/>
        <v/>
      </c>
    </row>
    <row r="255" spans="1:7" x14ac:dyDescent="0.25">
      <c r="A255" s="12">
        <v>299</v>
      </c>
      <c r="B255" s="8" t="str">
        <f>VLOOKUP(A255,'Sets data'!$A$3:$C$9969,3,FALSE)</f>
        <v>Toothrow</v>
      </c>
      <c r="C255" s="8" t="str">
        <f>VLOOKUP(A255,'Sets data'!$A$3:$C$9969,2,FALSE)</f>
        <v>Zahnreihe</v>
      </c>
      <c r="G255" s="70" t="str">
        <f t="shared" si="3"/>
        <v/>
      </c>
    </row>
    <row r="256" spans="1:7" x14ac:dyDescent="0.25">
      <c r="A256" s="12">
        <v>300</v>
      </c>
      <c r="B256" s="8" t="str">
        <f>VLOOKUP(A256,'Sets data'!$A$3:$C$9969,3,FALSE)</f>
        <v>Netch\'s Touch</v>
      </c>
      <c r="C256" s="8" t="str">
        <f>VLOOKUP(A256,'Sets data'!$A$3:$C$9969,2,FALSE)</f>
        <v>Berührung des Netch</v>
      </c>
      <c r="G256" s="70"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70" t="str">
        <f t="shared" si="4"/>
        <v/>
      </c>
    </row>
    <row r="258" spans="1:7" x14ac:dyDescent="0.25">
      <c r="A258" s="12">
        <v>302</v>
      </c>
      <c r="B258" s="8" t="str">
        <f>VLOOKUP(A258,'Sets data'!$A$3:$C$9969,3,FALSE)</f>
        <v>Leviathan</v>
      </c>
      <c r="C258" s="8" t="str">
        <f>VLOOKUP(A258,'Sets data'!$A$3:$C$9969,2,FALSE)</f>
        <v>Leviathan</v>
      </c>
      <c r="G258" s="70" t="str">
        <f t="shared" si="4"/>
        <v/>
      </c>
    </row>
    <row r="259" spans="1:7" x14ac:dyDescent="0.25">
      <c r="A259" s="12">
        <v>303</v>
      </c>
      <c r="B259" s="8" t="str">
        <f>VLOOKUP(A259,'Sets data'!$A$3:$C$9969,3,FALSE)</f>
        <v>Lamia\'s Song</v>
      </c>
      <c r="C259" s="8" t="str">
        <f>VLOOKUP(A259,'Sets data'!$A$3:$C$9969,2,FALSE)</f>
        <v>Lied der Lamie</v>
      </c>
      <c r="G259" s="70" t="str">
        <f t="shared" si="4"/>
        <v/>
      </c>
    </row>
    <row r="260" spans="1:7" x14ac:dyDescent="0.25">
      <c r="A260" s="12">
        <v>304</v>
      </c>
      <c r="B260" s="8" t="str">
        <f>VLOOKUP(A260,'Sets data'!$A$3:$C$9969,3,FALSE)</f>
        <v>Medusa</v>
      </c>
      <c r="C260" s="8" t="str">
        <f>VLOOKUP(A260,'Sets data'!$A$3:$C$9969,2,FALSE)</f>
        <v>Versteinernder Blick</v>
      </c>
      <c r="G260" s="70" t="str">
        <f t="shared" si="4"/>
        <v/>
      </c>
    </row>
    <row r="261" spans="1:7" x14ac:dyDescent="0.25">
      <c r="A261" s="12">
        <v>305</v>
      </c>
      <c r="B261" s="8" t="str">
        <f>VLOOKUP(A261,'Sets data'!$A$3:$C$9969,3,FALSE)</f>
        <v>Treasure Hunter</v>
      </c>
      <c r="C261" s="8" t="str">
        <f>VLOOKUP(A261,'Sets data'!$A$3:$C$9969,2,FALSE)</f>
        <v>Schatzjäger</v>
      </c>
      <c r="G261" s="70" t="str">
        <f t="shared" si="4"/>
        <v/>
      </c>
    </row>
    <row r="262" spans="1:7" x14ac:dyDescent="0.25">
      <c r="A262" s="12">
        <v>307</v>
      </c>
      <c r="B262" s="8" t="str">
        <f>VLOOKUP(A262,'Sets data'!$A$3:$C$9969,3,FALSE)</f>
        <v>Draugr Hulk</v>
      </c>
      <c r="C262" s="8" t="str">
        <f>VLOOKUP(A262,'Sets data'!$A$3:$C$9969,2,FALSE)</f>
        <v>Schwerfälliger Draugr</v>
      </c>
      <c r="G262" s="70" t="str">
        <f t="shared" si="4"/>
        <v/>
      </c>
    </row>
    <row r="263" spans="1:7" x14ac:dyDescent="0.25">
      <c r="A263" s="12">
        <v>308</v>
      </c>
      <c r="B263" s="8" t="str">
        <f>VLOOKUP(A263,'Sets data'!$A$3:$C$9969,3,FALSE)</f>
        <v>Bone Pirate\'s Tatters</v>
      </c>
      <c r="C263" s="8" t="str">
        <f>VLOOKUP(A263,'Sets data'!$A$3:$C$9969,2,FALSE)</f>
        <v>Lumpen des Knochenpiraten</v>
      </c>
      <c r="G263" s="70" t="str">
        <f t="shared" si="4"/>
        <v/>
      </c>
    </row>
    <row r="264" spans="1:7" x14ac:dyDescent="0.25">
      <c r="A264" s="12">
        <v>309</v>
      </c>
      <c r="B264" s="8" t="str">
        <f>VLOOKUP(A264,'Sets data'!$A$3:$C$9969,3,FALSE)</f>
        <v>Knight-errant\'s Mail</v>
      </c>
      <c r="C264" s="8" t="str">
        <f>VLOOKUP(A264,'Sets data'!$A$3:$C$9969,2,FALSE)</f>
        <v>Platten des Wanderritters</v>
      </c>
      <c r="G264" s="70" t="str">
        <f t="shared" si="4"/>
        <v/>
      </c>
    </row>
    <row r="265" spans="1:7" x14ac:dyDescent="0.25">
      <c r="A265" s="12">
        <v>310</v>
      </c>
      <c r="B265" s="8" t="str">
        <f>VLOOKUP(A265,'Sets data'!$A$3:$C$9969,3,FALSE)</f>
        <v>Sword Dancer</v>
      </c>
      <c r="C265" s="8" t="str">
        <f>VLOOKUP(A265,'Sets data'!$A$3:$C$9969,2,FALSE)</f>
        <v>Schwerttänzer</v>
      </c>
      <c r="G265" s="70" t="str">
        <f t="shared" si="4"/>
        <v/>
      </c>
    </row>
    <row r="266" spans="1:7" x14ac:dyDescent="0.25">
      <c r="A266" s="12">
        <v>311</v>
      </c>
      <c r="B266" s="8" t="str">
        <f>VLOOKUP(A266,'Sets data'!$A$3:$C$9969,3,FALSE)</f>
        <v>Rattlecage</v>
      </c>
      <c r="C266" s="8" t="str">
        <f>VLOOKUP(A266,'Sets data'!$A$3:$C$9969,2,FALSE)</f>
        <v>Klapperkäfig</v>
      </c>
      <c r="G266" s="70" t="str">
        <f t="shared" si="4"/>
        <v/>
      </c>
    </row>
    <row r="267" spans="1:7" x14ac:dyDescent="0.25">
      <c r="A267" s="12">
        <v>313</v>
      </c>
      <c r="B267" s="8" t="str">
        <f>VLOOKUP(A267,'Sets data'!$A$3:$C$9969,3,FALSE)</f>
        <v>Titanic Cleave</v>
      </c>
      <c r="C267" s="8" t="str">
        <f>VLOOKUP(A267,'Sets data'!$A$3:$C$9969,2,FALSE)</f>
        <v>Titanisches Trennen</v>
      </c>
      <c r="G267" s="70" t="str">
        <f t="shared" si="4"/>
        <v/>
      </c>
    </row>
    <row r="268" spans="1:7" x14ac:dyDescent="0.25">
      <c r="A268" s="12">
        <v>314</v>
      </c>
      <c r="B268" s="8" t="str">
        <f>VLOOKUP(A268,'Sets data'!$A$3:$C$9969,3,FALSE)</f>
        <v>Puncturing Remedy</v>
      </c>
      <c r="C268" s="8" t="str">
        <f>VLOOKUP(A268,'Sets data'!$A$3:$C$9969,2,FALSE)</f>
        <v>Durchschlagende Genesung</v>
      </c>
      <c r="G268" s="70" t="str">
        <f t="shared" si="4"/>
        <v/>
      </c>
    </row>
    <row r="269" spans="1:7" x14ac:dyDescent="0.25">
      <c r="A269" s="12">
        <v>315</v>
      </c>
      <c r="B269" s="8" t="str">
        <f>VLOOKUP(A269,'Sets data'!$A$3:$C$9969,3,FALSE)</f>
        <v>Stinging Slashes</v>
      </c>
      <c r="C269" s="8" t="str">
        <f>VLOOKUP(A269,'Sets data'!$A$3:$C$9969,2,FALSE)</f>
        <v>Stechende Schnitte</v>
      </c>
      <c r="G269" s="70" t="str">
        <f t="shared" si="4"/>
        <v/>
      </c>
    </row>
    <row r="270" spans="1:7" x14ac:dyDescent="0.25">
      <c r="A270" s="12">
        <v>316</v>
      </c>
      <c r="B270" s="8" t="str">
        <f>VLOOKUP(A270,'Sets data'!$A$3:$C$9969,3,FALSE)</f>
        <v>Caustic Arrow</v>
      </c>
      <c r="C270" s="8" t="str">
        <f>VLOOKUP(A270,'Sets data'!$A$3:$C$9969,2,FALSE)</f>
        <v>Beißender Pfeil</v>
      </c>
      <c r="G270" s="70" t="str">
        <f t="shared" si="4"/>
        <v/>
      </c>
    </row>
    <row r="271" spans="1:7" x14ac:dyDescent="0.25">
      <c r="A271" s="12">
        <v>317</v>
      </c>
      <c r="B271" s="8" t="str">
        <f>VLOOKUP(A271,'Sets data'!$A$3:$C$9969,3,FALSE)</f>
        <v>Destructive Impact</v>
      </c>
      <c r="C271" s="8" t="str">
        <f>VLOOKUP(A271,'Sets data'!$A$3:$C$9969,2,FALSE)</f>
        <v>Zerstörerischer Einschlag</v>
      </c>
      <c r="G271" s="70" t="str">
        <f t="shared" si="4"/>
        <v/>
      </c>
    </row>
    <row r="272" spans="1:7" x14ac:dyDescent="0.25">
      <c r="A272" s="12">
        <v>318</v>
      </c>
      <c r="B272" s="8" t="str">
        <f>VLOOKUP(A272,'Sets data'!$A$3:$C$9969,3,FALSE)</f>
        <v>Grand Rejuvenation</v>
      </c>
      <c r="C272" s="8" t="str">
        <f>VLOOKUP(A272,'Sets data'!$A$3:$C$9969,2,FALSE)</f>
        <v>Große Verjüngung</v>
      </c>
      <c r="G272" s="70" t="str">
        <f t="shared" si="4"/>
        <v/>
      </c>
    </row>
    <row r="273" spans="1:7" x14ac:dyDescent="0.25">
      <c r="A273" s="12">
        <v>320</v>
      </c>
      <c r="B273" s="8" t="str">
        <f>VLOOKUP(A273,'Sets data'!$A$3:$C$9969,3,FALSE)</f>
        <v>War Maiden</v>
      </c>
      <c r="C273" s="8" t="str">
        <f>VLOOKUP(A273,'Sets data'!$A$3:$C$9969,2,FALSE)</f>
        <v>Kriegsjungfer</v>
      </c>
      <c r="G273" s="70" t="str">
        <f t="shared" si="4"/>
        <v/>
      </c>
    </row>
    <row r="274" spans="1:7" x14ac:dyDescent="0.25">
      <c r="A274" s="12">
        <v>321</v>
      </c>
      <c r="B274" s="8" t="str">
        <f>VLOOKUP(A274,'Sets data'!$A$3:$C$9969,3,FALSE)</f>
        <v>Defiler</v>
      </c>
      <c r="C274" s="8" t="str">
        <f>VLOOKUP(A274,'Sets data'!$A$3:$C$9969,2,FALSE)</f>
        <v>Schänder</v>
      </c>
      <c r="G274" s="70" t="str">
        <f t="shared" si="4"/>
        <v/>
      </c>
    </row>
    <row r="275" spans="1:7" x14ac:dyDescent="0.25">
      <c r="A275" s="12">
        <v>322</v>
      </c>
      <c r="B275" s="8" t="str">
        <f>VLOOKUP(A275,'Sets data'!$A$3:$C$9969,3,FALSE)</f>
        <v>Warrior-Poet</v>
      </c>
      <c r="C275" s="8" t="str">
        <f>VLOOKUP(A275,'Sets data'!$A$3:$C$9969,2,FALSE)</f>
        <v>Kriegerpoet</v>
      </c>
      <c r="G275" s="70" t="str">
        <f t="shared" si="4"/>
        <v/>
      </c>
    </row>
    <row r="276" spans="1:7" x14ac:dyDescent="0.25">
      <c r="A276" s="5">
        <v>323</v>
      </c>
      <c r="B276" s="8" t="str">
        <f>VLOOKUP(A276,'Sets data'!$A$3:$C$9969,3,FALSE)</f>
        <v>Assassin\'s Guile</v>
      </c>
      <c r="C276" s="8" t="str">
        <f>VLOOKUP(A276,'Sets data'!$A$3:$C$9969,2,FALSE)</f>
        <v>Assassinenlist</v>
      </c>
      <c r="G276" s="70" t="str">
        <f t="shared" si="4"/>
        <v/>
      </c>
    </row>
    <row r="277" spans="1:7" x14ac:dyDescent="0.25">
      <c r="A277" s="5">
        <v>324</v>
      </c>
      <c r="B277" s="8" t="str">
        <f>VLOOKUP(A277,'Sets data'!$A$3:$C$9969,3,FALSE)</f>
        <v>Daedric Trickery</v>
      </c>
      <c r="C277" s="8" t="str">
        <f>VLOOKUP(A277,'Sets data'!$A$3:$C$9969,2,FALSE)</f>
        <v>Daedrische Gaunerei</v>
      </c>
      <c r="G277" s="70" t="str">
        <f t="shared" si="4"/>
        <v/>
      </c>
    </row>
    <row r="278" spans="1:7" x14ac:dyDescent="0.25">
      <c r="A278" s="5">
        <v>325</v>
      </c>
      <c r="B278" s="8" t="str">
        <f>VLOOKUP(A278,'Sets data'!$A$3:$C$9969,3,FALSE)</f>
        <v>Shacklebreaker</v>
      </c>
      <c r="C278" s="8" t="str">
        <f>VLOOKUP(A278,'Sets data'!$A$3:$C$9969,2,FALSE)</f>
        <v>Kettensprenger</v>
      </c>
      <c r="G278" s="70" t="str">
        <f t="shared" si="4"/>
        <v/>
      </c>
    </row>
    <row r="279" spans="1:7" x14ac:dyDescent="0.25">
      <c r="A279" s="12">
        <v>326</v>
      </c>
      <c r="B279" s="8" t="str">
        <f>VLOOKUP(A279,'Sets data'!$A$3:$C$9969,3,FALSE)</f>
        <v>Vanguard\'s Challenge</v>
      </c>
      <c r="C279" s="8" t="str">
        <f>VLOOKUP(A279,'Sets data'!$A$3:$C$9969,2,FALSE)</f>
        <v>Vorhutdisput</v>
      </c>
      <c r="G279" s="70" t="str">
        <f t="shared" si="4"/>
        <v/>
      </c>
    </row>
    <row r="280" spans="1:7" x14ac:dyDescent="0.25">
      <c r="A280" s="12">
        <v>327</v>
      </c>
      <c r="B280" s="8" t="str">
        <f>VLOOKUP(A280,'Sets data'!$A$3:$C$9969,3,FALSE)</f>
        <v>Coward\'s Gear</v>
      </c>
      <c r="C280" s="8" t="str">
        <f>VLOOKUP(A280,'Sets data'!$A$3:$C$9969,2,FALSE)</f>
        <v>Feiglingstracht</v>
      </c>
      <c r="G280" s="70" t="str">
        <f t="shared" si="4"/>
        <v/>
      </c>
    </row>
    <row r="281" spans="1:7" x14ac:dyDescent="0.25">
      <c r="A281" s="12">
        <v>328</v>
      </c>
      <c r="B281" s="8" t="str">
        <f>VLOOKUP(A281,'Sets data'!$A$3:$C$9969,3,FALSE)</f>
        <v>Knight Slayer</v>
      </c>
      <c r="C281" s="8" t="str">
        <f>VLOOKUP(A281,'Sets data'!$A$3:$C$9969,2,FALSE)</f>
        <v>Ritterschlächter</v>
      </c>
      <c r="G281" s="70" t="str">
        <f t="shared" si="4"/>
        <v/>
      </c>
    </row>
    <row r="282" spans="1:7" x14ac:dyDescent="0.25">
      <c r="A282" s="12">
        <v>329</v>
      </c>
      <c r="B282" s="8" t="str">
        <f>VLOOKUP(A282,'Sets data'!$A$3:$C$9969,3,FALSE)</f>
        <v>Wizard\'s Riposte</v>
      </c>
      <c r="C282" s="8" t="str">
        <f>VLOOKUP(A282,'Sets data'!$A$3:$C$9969,2,FALSE)</f>
        <v>Zaubererreplik</v>
      </c>
      <c r="G282" s="70" t="str">
        <f t="shared" si="4"/>
        <v/>
      </c>
    </row>
    <row r="283" spans="1:7" x14ac:dyDescent="0.25">
      <c r="A283" s="12">
        <v>330</v>
      </c>
      <c r="B283" s="8" t="str">
        <f>VLOOKUP(A283,'Sets data'!$A$3:$C$9969,3,FALSE)</f>
        <v>Automated Defense</v>
      </c>
      <c r="C283" s="8" t="str">
        <f>VLOOKUP(A283,'Sets data'!$A$3:$C$9969,2,FALSE)</f>
        <v>Automatisierte Verteidigung</v>
      </c>
      <c r="G283" s="70" t="str">
        <f t="shared" si="4"/>
        <v/>
      </c>
    </row>
    <row r="284" spans="1:7" x14ac:dyDescent="0.25">
      <c r="A284" s="12">
        <v>331</v>
      </c>
      <c r="B284" s="8" t="str">
        <f>VLOOKUP(A284,'Sets data'!$A$3:$C$9969,3,FALSE)</f>
        <v>War Machine</v>
      </c>
      <c r="C284" s="8" t="str">
        <f>VLOOKUP(A284,'Sets data'!$A$3:$C$9969,2,FALSE)</f>
        <v>Kriegsmaschine</v>
      </c>
      <c r="G284" s="70" t="str">
        <f t="shared" si="4"/>
        <v/>
      </c>
    </row>
    <row r="285" spans="1:7" x14ac:dyDescent="0.25">
      <c r="A285" s="12">
        <v>332</v>
      </c>
      <c r="B285" s="8" t="str">
        <f>VLOOKUP(A285,'Sets data'!$A$3:$C$9969,3,FALSE)</f>
        <v>Master Architect</v>
      </c>
      <c r="C285" s="8" t="str">
        <f>VLOOKUP(A285,'Sets data'!$A$3:$C$9969,2,FALSE)</f>
        <v>Meisterarchitekt</v>
      </c>
      <c r="G285" s="70" t="str">
        <f t="shared" si="4"/>
        <v/>
      </c>
    </row>
    <row r="286" spans="1:7" x14ac:dyDescent="0.25">
      <c r="A286" s="12">
        <v>333</v>
      </c>
      <c r="B286" s="8" t="str">
        <f>VLOOKUP(A286,'Sets data'!$A$3:$C$9969,3,FALSE)</f>
        <v>Inventor\'s Guard</v>
      </c>
      <c r="C286" s="8" t="str">
        <f>VLOOKUP(A286,'Sets data'!$A$3:$C$9969,2,FALSE)</f>
        <v>Erfindergarde</v>
      </c>
      <c r="G286" s="70" t="str">
        <f t="shared" si="4"/>
        <v/>
      </c>
    </row>
    <row r="287" spans="1:7" x14ac:dyDescent="0.25">
      <c r="A287" s="12">
        <v>334</v>
      </c>
      <c r="B287" s="8" t="str">
        <f>VLOOKUP(A287,'Sets data'!$A$3:$C$9969,3,FALSE)</f>
        <v>Impregnable Armor</v>
      </c>
      <c r="C287" s="8" t="str">
        <f>VLOOKUP(A287,'Sets data'!$A$3:$C$9969,2,FALSE)</f>
        <v>Unüberwindliche Rüstung</v>
      </c>
      <c r="G287" s="70" t="str">
        <f t="shared" si="4"/>
        <v/>
      </c>
    </row>
    <row r="288" spans="1:7" x14ac:dyDescent="0.25">
      <c r="A288" s="12">
        <v>335</v>
      </c>
      <c r="B288" s="8" t="str">
        <f>VLOOKUP(A288,'Sets data'!$A$3:$C$9969,3,FALSE)</f>
        <v>Draugr\'s Rest</v>
      </c>
      <c r="C288" s="8" t="str">
        <f>VLOOKUP(A288,'Sets data'!$A$3:$C$9969,2,FALSE)</f>
        <v>Draugrruhe</v>
      </c>
      <c r="G288" s="70" t="str">
        <f t="shared" si="4"/>
        <v/>
      </c>
    </row>
    <row r="289" spans="1:7" x14ac:dyDescent="0.25">
      <c r="A289" s="12">
        <v>336</v>
      </c>
      <c r="B289" s="8" t="str">
        <f>VLOOKUP(A289,'Sets data'!$A$3:$C$9969,3,FALSE)</f>
        <v>Pillar of Nirn</v>
      </c>
      <c r="C289" s="8" t="str">
        <f>VLOOKUP(A289,'Sets data'!$A$3:$C$9969,2,FALSE)</f>
        <v>Säulen von Nirn</v>
      </c>
      <c r="G289" s="70" t="str">
        <f t="shared" si="4"/>
        <v/>
      </c>
    </row>
    <row r="290" spans="1:7" x14ac:dyDescent="0.25">
      <c r="A290" s="12">
        <v>337</v>
      </c>
      <c r="B290" s="8" t="str">
        <f>VLOOKUP(A290,'Sets data'!$A$3:$C$9969,3,FALSE)</f>
        <v>Ironblood</v>
      </c>
      <c r="C290" s="8" t="str">
        <f>VLOOKUP(A290,'Sets data'!$A$3:$C$9969,2,FALSE)</f>
        <v>Eisenblut</v>
      </c>
      <c r="G290" s="70" t="str">
        <f t="shared" si="4"/>
        <v/>
      </c>
    </row>
    <row r="291" spans="1:7" x14ac:dyDescent="0.25">
      <c r="A291" s="12">
        <v>338</v>
      </c>
      <c r="B291" s="8" t="str">
        <f>VLOOKUP(A291,'Sets data'!$A$3:$C$9969,3,FALSE)</f>
        <v>Flame Blossom</v>
      </c>
      <c r="C291" s="8" t="str">
        <f>VLOOKUP(A291,'Sets data'!$A$3:$C$9969,2,FALSE)</f>
        <v>Flammenblüte</v>
      </c>
      <c r="G291" s="70" t="str">
        <f t="shared" si="4"/>
        <v/>
      </c>
    </row>
    <row r="292" spans="1:7" x14ac:dyDescent="0.25">
      <c r="A292" s="12">
        <v>339</v>
      </c>
      <c r="B292" s="8" t="str">
        <f>VLOOKUP(A292,'Sets data'!$A$3:$C$9969,3,FALSE)</f>
        <v>Blooddrinker</v>
      </c>
      <c r="C292" s="8" t="str">
        <f>VLOOKUP(A292,'Sets data'!$A$3:$C$9969,2,FALSE)</f>
        <v>Bluttrinker</v>
      </c>
      <c r="G292" s="70" t="str">
        <f t="shared" si="4"/>
        <v/>
      </c>
    </row>
    <row r="293" spans="1:7" x14ac:dyDescent="0.25">
      <c r="A293" s="12">
        <v>340</v>
      </c>
      <c r="B293" s="8" t="str">
        <f>VLOOKUP(A293,'Sets data'!$A$3:$C$9969,3,FALSE)</f>
        <v>Hagraven\'s Garden</v>
      </c>
      <c r="C293" s="8" t="str">
        <f>VLOOKUP(A293,'Sets data'!$A$3:$C$9969,2,FALSE)</f>
        <v>Vettelgarten</v>
      </c>
      <c r="G293" s="70" t="str">
        <f t="shared" si="4"/>
        <v/>
      </c>
    </row>
    <row r="294" spans="1:7" ht="105" x14ac:dyDescent="0.25">
      <c r="A294" s="5">
        <v>341</v>
      </c>
      <c r="B294" s="8" t="str">
        <f>VLOOKUP(A294,'Sets data'!$A$3:$C$9969,3,FALSE)</f>
        <v>Earthgore</v>
      </c>
      <c r="C294" s="8" t="str">
        <f>VLOOKUP(A294,'Sets data'!$A$3:$C$9969,2,FALSE)</f>
        <v>Erdbluter</v>
      </c>
      <c r="D294" s="23" t="s">
        <v>2204</v>
      </c>
      <c r="G294" s="70"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70" t="str">
        <f t="shared" si="4"/>
        <v/>
      </c>
    </row>
    <row r="296" spans="1:7" x14ac:dyDescent="0.25">
      <c r="A296" s="12">
        <v>343</v>
      </c>
      <c r="B296" s="8" t="str">
        <f>VLOOKUP(A296,'Sets data'!$A$3:$C$9969,3,FALSE)</f>
        <v>Caluurion\'s Legacy</v>
      </c>
      <c r="C296" s="8" t="str">
        <f>VLOOKUP(A296,'Sets data'!$A$3:$C$9969,2,FALSE)</f>
        <v>Caluurions Erbe</v>
      </c>
      <c r="G296" s="70" t="str">
        <f t="shared" si="4"/>
        <v/>
      </c>
    </row>
    <row r="297" spans="1:7" x14ac:dyDescent="0.25">
      <c r="A297" s="12">
        <v>344</v>
      </c>
      <c r="B297" s="8" t="str">
        <f>VLOOKUP(A297,'Sets data'!$A$3:$C$9969,3,FALSE)</f>
        <v>Trappings of Invigoration</v>
      </c>
      <c r="C297" s="8" t="str">
        <f>VLOOKUP(A297,'Sets data'!$A$3:$C$9969,2,FALSE)</f>
        <v>Stärkungsprunk</v>
      </c>
      <c r="G297" s="70" t="str">
        <f t="shared" si="4"/>
        <v/>
      </c>
    </row>
    <row r="298" spans="1:7" x14ac:dyDescent="0.25">
      <c r="A298" s="12">
        <v>345</v>
      </c>
      <c r="B298" s="8" t="str">
        <f>VLOOKUP(A298,'Sets data'!$A$3:$C$9969,3,FALSE)</f>
        <v>Ulfnor\'s Favor</v>
      </c>
      <c r="C298" s="8" t="str">
        <f>VLOOKUP(A298,'Sets data'!$A$3:$C$9969,2,FALSE)</f>
        <v>Ulfnors Gunst</v>
      </c>
      <c r="G298" s="70" t="str">
        <f t="shared" si="4"/>
        <v/>
      </c>
    </row>
    <row r="299" spans="1:7" x14ac:dyDescent="0.25">
      <c r="A299" s="12">
        <v>346</v>
      </c>
      <c r="B299" s="8" t="str">
        <f>VLOOKUP(A299,'Sets data'!$A$3:$C$9969,3,FALSE)</f>
        <v>Jorvuld\'s Guidance</v>
      </c>
      <c r="C299" s="8" t="str">
        <f>VLOOKUP(A299,'Sets data'!$A$3:$C$9969,2,FALSE)</f>
        <v>Jorvulds Führung</v>
      </c>
      <c r="G299" s="70" t="str">
        <f t="shared" si="4"/>
        <v/>
      </c>
    </row>
    <row r="300" spans="1:7" x14ac:dyDescent="0.25">
      <c r="A300" s="12">
        <v>347</v>
      </c>
      <c r="B300" s="8" t="str">
        <f>VLOOKUP(A300,'Sets data'!$A$3:$C$9969,3,FALSE)</f>
        <v>Plague Slinger</v>
      </c>
      <c r="C300" s="8" t="str">
        <f>VLOOKUP(A300,'Sets data'!$A$3:$C$9969,2,FALSE)</f>
        <v>Seuchenschleuder</v>
      </c>
      <c r="G300" s="70" t="str">
        <f t="shared" si="4"/>
        <v/>
      </c>
    </row>
    <row r="301" spans="1:7" x14ac:dyDescent="0.25">
      <c r="A301" s="12">
        <v>348</v>
      </c>
      <c r="B301" s="8" t="str">
        <f>VLOOKUP(A301,'Sets data'!$A$3:$C$9969,3,FALSE)</f>
        <v>Curse of Doylemish</v>
      </c>
      <c r="C301" s="8" t="str">
        <f>VLOOKUP(A301,'Sets data'!$A$3:$C$9969,2,FALSE)</f>
        <v>Fluch von Doylemish</v>
      </c>
      <c r="G301" s="70" t="str">
        <f t="shared" si="4"/>
        <v/>
      </c>
    </row>
    <row r="302" spans="1:7" x14ac:dyDescent="0.25">
      <c r="A302" s="5">
        <v>349</v>
      </c>
      <c r="B302" s="8" t="str">
        <f>VLOOKUP(A302,'Sets data'!$A$3:$C$9969,3,FALSE)</f>
        <v>Thurvokun</v>
      </c>
      <c r="C302" s="8" t="str">
        <f>VLOOKUP(A302,'Sets data'!$A$3:$C$9969,2,FALSE)</f>
        <v>Thurvokun</v>
      </c>
      <c r="G302" s="70" t="str">
        <f t="shared" si="4"/>
        <v/>
      </c>
    </row>
    <row r="303" spans="1:7" x14ac:dyDescent="0.25">
      <c r="A303" s="5">
        <v>350</v>
      </c>
      <c r="B303" s="8" t="str">
        <f>VLOOKUP(A303,'Sets data'!$A$3:$C$9969,3,FALSE)</f>
        <v>Zaan</v>
      </c>
      <c r="C303" s="8" t="str">
        <f>VLOOKUP(A303,'Sets data'!$A$3:$C$9969,2,FALSE)</f>
        <v>Zaan</v>
      </c>
      <c r="G303" s="70" t="str">
        <f t="shared" si="4"/>
        <v/>
      </c>
    </row>
    <row r="304" spans="1:7" x14ac:dyDescent="0.25">
      <c r="A304" s="5">
        <v>351</v>
      </c>
      <c r="B304" s="8" t="str">
        <f>VLOOKUP(A304,'Sets data'!$A$3:$C$9969,3,FALSE)</f>
        <v>Innate Axiom</v>
      </c>
      <c r="C304" s="8" t="str">
        <f>VLOOKUP(A304,'Sets data'!$A$3:$C$9969,2,FALSE)</f>
        <v>Kernaxiom</v>
      </c>
      <c r="G304" s="70" t="str">
        <f t="shared" si="4"/>
        <v/>
      </c>
    </row>
    <row r="305" spans="1:7" x14ac:dyDescent="0.25">
      <c r="A305" s="5">
        <v>352</v>
      </c>
      <c r="B305" s="8" t="str">
        <f>VLOOKUP(A305,'Sets data'!$A$3:$C$9969,3,FALSE)</f>
        <v>Fortified Brass</v>
      </c>
      <c r="C305" s="8" t="str">
        <f>VLOOKUP(A305,'Sets data'!$A$3:$C$9969,2,FALSE)</f>
        <v>Messingpanzer</v>
      </c>
      <c r="G305" s="70" t="str">
        <f t="shared" si="4"/>
        <v/>
      </c>
    </row>
    <row r="306" spans="1:7" ht="105" x14ac:dyDescent="0.25">
      <c r="A306" s="5">
        <v>353</v>
      </c>
      <c r="B306" s="8" t="str">
        <f>VLOOKUP(A306,'Sets data'!$A$3:$C$9969,3,FALSE)</f>
        <v>Mechanical Acuity</v>
      </c>
      <c r="C306" s="8" t="str">
        <f>VLOOKUP(A306,'Sets data'!$A$3:$C$9969,2,FALSE)</f>
        <v>Mechanikblick</v>
      </c>
      <c r="D306" s="23" t="s">
        <v>2205</v>
      </c>
      <c r="G306" s="70"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70" t="str">
        <f t="shared" si="4"/>
        <v/>
      </c>
    </row>
    <row r="308" spans="1:7" x14ac:dyDescent="0.25">
      <c r="A308" s="12">
        <v>355</v>
      </c>
      <c r="B308" s="8" t="str">
        <f>VLOOKUP(A308,'Sets data'!$A$3:$C$9969,3,FALSE)</f>
        <v>Unfathomable Darkness</v>
      </c>
      <c r="C308" s="8" t="str">
        <f>VLOOKUP(A308,'Sets data'!$A$3:$C$9969,2,FALSE)</f>
        <v>Unermessliche Dunkelheit</v>
      </c>
      <c r="G308" s="70" t="str">
        <f t="shared" si="4"/>
        <v/>
      </c>
    </row>
    <row r="309" spans="1:7" x14ac:dyDescent="0.25">
      <c r="A309" s="12">
        <v>356</v>
      </c>
      <c r="B309" s="8" t="str">
        <f>VLOOKUP(A309,'Sets data'!$A$3:$C$9969,3,FALSE)</f>
        <v>Livewire</v>
      </c>
      <c r="C309" s="8" t="str">
        <f>VLOOKUP(A309,'Sets data'!$A$3:$C$9969,2,FALSE)</f>
        <v>Stromschlag</v>
      </c>
      <c r="G309" s="70" t="str">
        <f t="shared" si="4"/>
        <v/>
      </c>
    </row>
    <row r="310" spans="1:7" x14ac:dyDescent="0.25">
      <c r="A310" s="12">
        <v>357</v>
      </c>
      <c r="B310" s="8" t="str">
        <f>VLOOKUP(A310,'Sets data'!$A$3:$C$9969,3,FALSE)</f>
        <v>Disciplined Slash (Perfected)</v>
      </c>
      <c r="C310" s="8" t="str">
        <f>VLOOKUP(A310,'Sets data'!$A$3:$C$9969,2,FALSE)</f>
        <v>Disziplinierter Schnitt (vollendet)</v>
      </c>
      <c r="G310" s="70" t="str">
        <f t="shared" si="4"/>
        <v/>
      </c>
    </row>
    <row r="311" spans="1:7" x14ac:dyDescent="0.25">
      <c r="A311" s="12">
        <v>358</v>
      </c>
      <c r="B311" s="8" t="str">
        <f>VLOOKUP(A311,'Sets data'!$A$3:$C$9969,3,FALSE)</f>
        <v>Defensive Position (Perfected)</v>
      </c>
      <c r="C311" s="8" t="str">
        <f>VLOOKUP(A311,'Sets data'!$A$3:$C$9969,2,FALSE)</f>
        <v>Defensive Position (vollendet)</v>
      </c>
      <c r="G311" s="70" t="str">
        <f t="shared" si="4"/>
        <v/>
      </c>
    </row>
    <row r="312" spans="1:7" x14ac:dyDescent="0.25">
      <c r="A312" s="12">
        <v>359</v>
      </c>
      <c r="B312" s="8" t="str">
        <f>VLOOKUP(A312,'Sets data'!$A$3:$C$9969,3,FALSE)</f>
        <v>Chaotic Whirlwind (Perfected)</v>
      </c>
      <c r="C312" s="8" t="str">
        <f>VLOOKUP(A312,'Sets data'!$A$3:$C$9969,2,FALSE)</f>
        <v>Chaotischer Wirbelwind (vollendet)</v>
      </c>
      <c r="G312" s="70" t="str">
        <f t="shared" si="4"/>
        <v/>
      </c>
    </row>
    <row r="313" spans="1:7" x14ac:dyDescent="0.25">
      <c r="A313" s="12">
        <v>360</v>
      </c>
      <c r="B313" s="8" t="str">
        <f>VLOOKUP(A313,'Sets data'!$A$3:$C$9969,3,FALSE)</f>
        <v>Piercing Spray (Perfected)</v>
      </c>
      <c r="C313" s="8" t="str">
        <f>VLOOKUP(A313,'Sets data'!$A$3:$C$9969,2,FALSE)</f>
        <v>Durchdringende Salve (vollendet)</v>
      </c>
      <c r="G313" s="70" t="str">
        <f t="shared" si="4"/>
        <v/>
      </c>
    </row>
    <row r="314" spans="1:7" x14ac:dyDescent="0.25">
      <c r="A314" s="12">
        <v>361</v>
      </c>
      <c r="B314" s="8" t="str">
        <f>VLOOKUP(A314,'Sets data'!$A$3:$C$9969,3,FALSE)</f>
        <v>Concentrated Force (Perfected)</v>
      </c>
      <c r="C314" s="8" t="str">
        <f>VLOOKUP(A314,'Sets data'!$A$3:$C$9969,2,FALSE)</f>
        <v>Konzentrierte Kraft (vollendet)</v>
      </c>
      <c r="G314" s="70" t="str">
        <f t="shared" si="4"/>
        <v/>
      </c>
    </row>
    <row r="315" spans="1:7" x14ac:dyDescent="0.25">
      <c r="A315" s="12">
        <v>362</v>
      </c>
      <c r="B315" s="8" t="str">
        <f>VLOOKUP(A315,'Sets data'!$A$3:$C$9969,3,FALSE)</f>
        <v>Timeless Blessing (Perfected)</v>
      </c>
      <c r="C315" s="8" t="str">
        <f>VLOOKUP(A315,'Sets data'!$A$3:$C$9969,2,FALSE)</f>
        <v>Zeitloser Segen (vollendet)</v>
      </c>
      <c r="G315" s="70" t="str">
        <f t="shared" si="4"/>
        <v/>
      </c>
    </row>
    <row r="316" spans="1:7" x14ac:dyDescent="0.25">
      <c r="A316" s="12">
        <v>363</v>
      </c>
      <c r="B316" s="8" t="str">
        <f>VLOOKUP(A316,'Sets data'!$A$3:$C$9969,3,FALSE)</f>
        <v>Disciplined Slash</v>
      </c>
      <c r="C316" s="8" t="str">
        <f>VLOOKUP(A316,'Sets data'!$A$3:$C$9969,2,FALSE)</f>
        <v>Disziplinierter Schnitt</v>
      </c>
      <c r="G316" s="70" t="str">
        <f t="shared" si="4"/>
        <v/>
      </c>
    </row>
    <row r="317" spans="1:7" x14ac:dyDescent="0.25">
      <c r="A317" s="12">
        <v>364</v>
      </c>
      <c r="B317" s="8" t="str">
        <f>VLOOKUP(A317,'Sets data'!$A$3:$C$9969,3,FALSE)</f>
        <v>Defensive Position</v>
      </c>
      <c r="C317" s="8" t="str">
        <f>VLOOKUP(A317,'Sets data'!$A$3:$C$9969,2,FALSE)</f>
        <v>Defensive Position</v>
      </c>
      <c r="G317" s="70" t="str">
        <f t="shared" si="4"/>
        <v/>
      </c>
    </row>
    <row r="318" spans="1:7" x14ac:dyDescent="0.25">
      <c r="A318" s="12">
        <v>365</v>
      </c>
      <c r="B318" s="8" t="str">
        <f>VLOOKUP(A318,'Sets data'!$A$3:$C$9969,3,FALSE)</f>
        <v>Chaotic Whirlwind</v>
      </c>
      <c r="C318" s="8" t="str">
        <f>VLOOKUP(A318,'Sets data'!$A$3:$C$9969,2,FALSE)</f>
        <v>Chaotischer Wirbelwind</v>
      </c>
      <c r="G318" s="70" t="str">
        <f t="shared" si="4"/>
        <v/>
      </c>
    </row>
    <row r="319" spans="1:7" x14ac:dyDescent="0.25">
      <c r="A319" s="12">
        <v>366</v>
      </c>
      <c r="B319" s="8" t="str">
        <f>VLOOKUP(A319,'Sets data'!$A$3:$C$9969,3,FALSE)</f>
        <v>Piercing Spray</v>
      </c>
      <c r="C319" s="8" t="str">
        <f>VLOOKUP(A319,'Sets data'!$A$3:$C$9969,2,FALSE)</f>
        <v>Durchdringende Salve</v>
      </c>
      <c r="G319" s="70" t="str">
        <f t="shared" si="4"/>
        <v/>
      </c>
    </row>
    <row r="320" spans="1:7" x14ac:dyDescent="0.25">
      <c r="A320" s="12">
        <v>367</v>
      </c>
      <c r="B320" s="8" t="str">
        <f>VLOOKUP(A320,'Sets data'!$A$3:$C$9969,3,FALSE)</f>
        <v>Concentrated Force</v>
      </c>
      <c r="C320" s="8" t="str">
        <f>VLOOKUP(A320,'Sets data'!$A$3:$C$9969,2,FALSE)</f>
        <v>Konzentrierte Kraft</v>
      </c>
      <c r="G320" s="70"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70" t="str">
        <f t="shared" si="5"/>
        <v/>
      </c>
    </row>
    <row r="322" spans="1:7" x14ac:dyDescent="0.25">
      <c r="A322" s="12">
        <v>369</v>
      </c>
      <c r="B322" s="8" t="str">
        <f>VLOOKUP(A322,'Sets data'!$A$3:$C$9969,3,FALSE)</f>
        <v>Merciless Charge</v>
      </c>
      <c r="C322" s="8" t="str">
        <f>VLOOKUP(A322,'Sets data'!$A$3:$C$9969,2,FALSE)</f>
        <v>Gnadenloser Ansturm</v>
      </c>
      <c r="G322" s="70" t="str">
        <f t="shared" si="5"/>
        <v/>
      </c>
    </row>
    <row r="323" spans="1:7" x14ac:dyDescent="0.25">
      <c r="A323" s="12">
        <v>370</v>
      </c>
      <c r="B323" s="8" t="str">
        <f>VLOOKUP(A323,'Sets data'!$A$3:$C$9969,3,FALSE)</f>
        <v>Rampaging Slash</v>
      </c>
      <c r="C323" s="8" t="str">
        <f>VLOOKUP(A323,'Sets data'!$A$3:$C$9969,2,FALSE)</f>
        <v>Tobender Schnitt</v>
      </c>
      <c r="G323" s="70" t="str">
        <f t="shared" si="5"/>
        <v/>
      </c>
    </row>
    <row r="324" spans="1:7" x14ac:dyDescent="0.25">
      <c r="A324" s="12">
        <v>371</v>
      </c>
      <c r="B324" s="8" t="str">
        <f>VLOOKUP(A324,'Sets data'!$A$3:$C$9969,3,FALSE)</f>
        <v>Cruel Flurry</v>
      </c>
      <c r="C324" s="8" t="str">
        <f>VLOOKUP(A324,'Sets data'!$A$3:$C$9969,2,FALSE)</f>
        <v>Grausamer Schlaghagel</v>
      </c>
      <c r="G324" s="70" t="str">
        <f t="shared" si="5"/>
        <v/>
      </c>
    </row>
    <row r="325" spans="1:7" x14ac:dyDescent="0.25">
      <c r="A325" s="12">
        <v>372</v>
      </c>
      <c r="B325" s="8" t="str">
        <f>VLOOKUP(A325,'Sets data'!$A$3:$C$9969,3,FALSE)</f>
        <v>Thunderous Volley</v>
      </c>
      <c r="C325" s="8" t="str">
        <f>VLOOKUP(A325,'Sets data'!$A$3:$C$9969,2,FALSE)</f>
        <v>Donnernde Salve</v>
      </c>
      <c r="G325" s="70" t="str">
        <f t="shared" si="5"/>
        <v/>
      </c>
    </row>
    <row r="326" spans="1:7" x14ac:dyDescent="0.25">
      <c r="A326" s="12">
        <v>373</v>
      </c>
      <c r="B326" s="8" t="str">
        <f>VLOOKUP(A326,'Sets data'!$A$3:$C$9969,3,FALSE)</f>
        <v>Crushing Wall</v>
      </c>
      <c r="C326" s="8" t="str">
        <f>VLOOKUP(A326,'Sets data'!$A$3:$C$9969,2,FALSE)</f>
        <v>Zermalmende Mauer</v>
      </c>
      <c r="G326" s="70" t="str">
        <f t="shared" si="5"/>
        <v/>
      </c>
    </row>
    <row r="327" spans="1:7" x14ac:dyDescent="0.25">
      <c r="A327" s="12">
        <v>374</v>
      </c>
      <c r="B327" s="8" t="str">
        <f>VLOOKUP(A327,'Sets data'!$A$3:$C$9969,3,FALSE)</f>
        <v>Precise Regeneration</v>
      </c>
      <c r="C327" s="8" t="str">
        <f>VLOOKUP(A327,'Sets data'!$A$3:$C$9969,2,FALSE)</f>
        <v>Präzise Regeneration</v>
      </c>
      <c r="G327" s="70" t="str">
        <f t="shared" si="5"/>
        <v/>
      </c>
    </row>
    <row r="328" spans="1:7" x14ac:dyDescent="0.25">
      <c r="A328" s="12">
        <v>380</v>
      </c>
      <c r="B328" s="8" t="str">
        <f>VLOOKUP(A328,'Sets data'!$A$3:$C$9969,3,FALSE)</f>
        <v>Prophet\'s</v>
      </c>
      <c r="C328" s="8" t="str">
        <f>VLOOKUP(A328,'Sets data'!$A$3:$C$9969,2,FALSE)</f>
        <v>Prophet</v>
      </c>
      <c r="G328" s="70" t="str">
        <f t="shared" si="5"/>
        <v/>
      </c>
    </row>
    <row r="329" spans="1:7" x14ac:dyDescent="0.25">
      <c r="A329" s="12">
        <v>381</v>
      </c>
      <c r="B329" s="8" t="str">
        <f>VLOOKUP(A329,'Sets data'!$A$3:$C$9969,3,FALSE)</f>
        <v>Broken Soul</v>
      </c>
      <c r="C329" s="8" t="str">
        <f>VLOOKUP(A329,'Sets data'!$A$3:$C$9969,2,FALSE)</f>
        <v>Zerbrochene Seele</v>
      </c>
      <c r="G329" s="70" t="str">
        <f t="shared" si="5"/>
        <v/>
      </c>
    </row>
    <row r="330" spans="1:7" x14ac:dyDescent="0.25">
      <c r="A330" s="12">
        <v>382</v>
      </c>
      <c r="B330" s="8" t="str">
        <f>VLOOKUP(A330,'Sets data'!$A$3:$C$9969,3,FALSE)</f>
        <v>Grace of Gloom</v>
      </c>
      <c r="C330" s="8" t="str">
        <f>VLOOKUP(A330,'Sets data'!$A$3:$C$9969,2,FALSE)</f>
        <v>Anmut der Gräue</v>
      </c>
      <c r="G330" s="70" t="str">
        <f t="shared" si="5"/>
        <v/>
      </c>
    </row>
    <row r="331" spans="1:7" x14ac:dyDescent="0.25">
      <c r="A331" s="12">
        <v>383</v>
      </c>
      <c r="B331" s="8" t="str">
        <f>VLOOKUP(A331,'Sets data'!$A$3:$C$9969,3,FALSE)</f>
        <v>Gryphon\'s Ferocity</v>
      </c>
      <c r="C331" s="8" t="str">
        <f>VLOOKUP(A331,'Sets data'!$A$3:$C$9969,2,FALSE)</f>
        <v>Wildheit des Greifen</v>
      </c>
      <c r="G331" s="70" t="str">
        <f t="shared" si="5"/>
        <v/>
      </c>
    </row>
    <row r="332" spans="1:7" x14ac:dyDescent="0.25">
      <c r="A332" s="12">
        <v>384</v>
      </c>
      <c r="B332" s="8" t="str">
        <f>VLOOKUP(A332,'Sets data'!$A$3:$C$9969,3,FALSE)</f>
        <v>Wisdom of Vanus</v>
      </c>
      <c r="C332" s="8" t="str">
        <f>VLOOKUP(A332,'Sets data'!$A$3:$C$9969,2,FALSE)</f>
        <v>Weisheit von Vanus</v>
      </c>
      <c r="G332" s="70" t="str">
        <f t="shared" si="5"/>
        <v/>
      </c>
    </row>
    <row r="333" spans="1:7" x14ac:dyDescent="0.25">
      <c r="A333" s="5">
        <v>385</v>
      </c>
      <c r="B333" s="8" t="str">
        <f>VLOOKUP(A333,'Sets data'!$A$3:$C$9969,3,FALSE)</f>
        <v>Adept Rider</v>
      </c>
      <c r="C333" s="8" t="str">
        <f>VLOOKUP(A333,'Sets data'!$A$3:$C$9969,2,FALSE)</f>
        <v>Versierter Reiter</v>
      </c>
      <c r="G333" s="70" t="str">
        <f t="shared" si="5"/>
        <v/>
      </c>
    </row>
    <row r="334" spans="1:7" x14ac:dyDescent="0.25">
      <c r="A334" s="5">
        <v>386</v>
      </c>
      <c r="B334" s="8" t="str">
        <f>VLOOKUP(A334,'Sets data'!$A$3:$C$9969,3,FALSE)</f>
        <v>Sload\'s Semblance</v>
      </c>
      <c r="C334" s="8" t="str">
        <f>VLOOKUP(A334,'Sets data'!$A$3:$C$9969,2,FALSE)</f>
        <v>Kreckenantlitz</v>
      </c>
      <c r="G334" s="70" t="str">
        <f t="shared" si="5"/>
        <v/>
      </c>
    </row>
    <row r="335" spans="1:7" x14ac:dyDescent="0.25">
      <c r="A335" s="5">
        <v>387</v>
      </c>
      <c r="B335" s="8" t="str">
        <f>VLOOKUP(A335,'Sets data'!$A$3:$C$9969,3,FALSE)</f>
        <v>Nocturnal\'s Favor</v>
      </c>
      <c r="C335" s="8" t="str">
        <f>VLOOKUP(A335,'Sets data'!$A$3:$C$9969,2,FALSE)</f>
        <v>Nocturnals Gunst</v>
      </c>
      <c r="G335" s="70" t="str">
        <f t="shared" si="5"/>
        <v/>
      </c>
    </row>
    <row r="336" spans="1:7" x14ac:dyDescent="0.25">
      <c r="A336" s="12">
        <v>388</v>
      </c>
      <c r="B336" s="8" t="str">
        <f>VLOOKUP(A336,'Sets data'!$A$3:$C$9969,3,FALSE)</f>
        <v>Aegis of Galenwe</v>
      </c>
      <c r="C336" s="8" t="str">
        <f>VLOOKUP(A336,'Sets data'!$A$3:$C$9969,2,FALSE)</f>
        <v>Ägis von Galenwe</v>
      </c>
      <c r="G336" s="70" t="str">
        <f t="shared" si="5"/>
        <v/>
      </c>
    </row>
    <row r="337" spans="1:7" x14ac:dyDescent="0.25">
      <c r="A337" s="12">
        <v>389</v>
      </c>
      <c r="B337" s="8" t="str">
        <f>VLOOKUP(A337,'Sets data'!$A$3:$C$9969,3,FALSE)</f>
        <v>Arms of Relequen</v>
      </c>
      <c r="C337" s="8" t="str">
        <f>VLOOKUP(A337,'Sets data'!$A$3:$C$9969,2,FALSE)</f>
        <v>Waffen von Relequen</v>
      </c>
      <c r="G337" s="70" t="str">
        <f t="shared" si="5"/>
        <v/>
      </c>
    </row>
    <row r="338" spans="1:7" x14ac:dyDescent="0.25">
      <c r="A338" s="12">
        <v>390</v>
      </c>
      <c r="B338" s="8" t="str">
        <f>VLOOKUP(A338,'Sets data'!$A$3:$C$9969,3,FALSE)</f>
        <v>Mantle of Siroria</v>
      </c>
      <c r="C338" s="8" t="str">
        <f>VLOOKUP(A338,'Sets data'!$A$3:$C$9969,2,FALSE)</f>
        <v>Mantel von Siroria</v>
      </c>
      <c r="G338" s="70" t="str">
        <f t="shared" si="5"/>
        <v/>
      </c>
    </row>
    <row r="339" spans="1:7" ht="105" x14ac:dyDescent="0.25">
      <c r="A339" s="12">
        <v>391</v>
      </c>
      <c r="B339" s="8" t="str">
        <f>VLOOKUP(A339,'Sets data'!$A$3:$C$9969,3,FALSE)</f>
        <v>Vestment of Olorime</v>
      </c>
      <c r="C339" s="8" t="str">
        <f>VLOOKUP(A339,'Sets data'!$A$3:$C$9969,2,FALSE)</f>
        <v>Gewandung von Olorime</v>
      </c>
      <c r="D339" s="23" t="s">
        <v>2206</v>
      </c>
      <c r="G339" s="70"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70" t="str">
        <f t="shared" si="5"/>
        <v/>
      </c>
    </row>
    <row r="341" spans="1:7" x14ac:dyDescent="0.25">
      <c r="A341" s="46">
        <v>393</v>
      </c>
      <c r="B341" s="8" t="str">
        <f>VLOOKUP(A341,'Sets data'!$A$3:$C$9969,3,FALSE)</f>
        <v>Perfect Arms of Relequen</v>
      </c>
      <c r="C341" s="8" t="str">
        <f>VLOOKUP(A341,'Sets data'!$A$3:$C$9969,2,FALSE)</f>
        <v>Perfekte Waffen von Relequen</v>
      </c>
      <c r="G341" s="70" t="str">
        <f t="shared" si="5"/>
        <v/>
      </c>
    </row>
    <row r="342" spans="1:7" x14ac:dyDescent="0.25">
      <c r="A342" s="12">
        <v>394</v>
      </c>
      <c r="B342" s="8" t="str">
        <f>VLOOKUP(A342,'Sets data'!$A$3:$C$9969,3,FALSE)</f>
        <v>Perfect Mantle of Siroria</v>
      </c>
      <c r="C342" s="8" t="str">
        <f>VLOOKUP(A342,'Sets data'!$A$3:$C$9969,2,FALSE)</f>
        <v>Perfekter Mantel von Siroria</v>
      </c>
      <c r="G342" s="70" t="str">
        <f t="shared" si="5"/>
        <v/>
      </c>
    </row>
    <row r="343" spans="1:7" ht="105" x14ac:dyDescent="0.25">
      <c r="A343" s="12">
        <v>395</v>
      </c>
      <c r="B343" s="8" t="str">
        <f>VLOOKUP(A343,'Sets data'!$A$3:$C$9969,3,FALSE)</f>
        <v>Perfect Vestment of Olorime</v>
      </c>
      <c r="C343" s="8" t="str">
        <f>VLOOKUP(A343,'Sets data'!$A$3:$C$9969,2,FALSE)</f>
        <v>Perfekte Gewandung von Olorime</v>
      </c>
      <c r="D343" s="23" t="s">
        <v>2207</v>
      </c>
      <c r="G343" s="70"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70" t="str">
        <f t="shared" si="5"/>
        <v/>
      </c>
    </row>
    <row r="345" spans="1:7" x14ac:dyDescent="0.25">
      <c r="A345" s="5">
        <v>398</v>
      </c>
      <c r="B345" s="8" t="str">
        <f>VLOOKUP(A345,'Sets data'!$A$3:$C$9969,3,FALSE)</f>
        <v>Vykosa</v>
      </c>
      <c r="C345" s="8" t="str">
        <f>VLOOKUP(A345,'Sets data'!$A$3:$C$9969,2,FALSE)</f>
        <v>Vykosa</v>
      </c>
      <c r="G345" s="70" t="str">
        <f t="shared" si="5"/>
        <v/>
      </c>
    </row>
    <row r="346" spans="1:7" x14ac:dyDescent="0.25">
      <c r="A346" s="12">
        <v>399</v>
      </c>
      <c r="B346" s="8" t="str">
        <f>VLOOKUP(A346,'Sets data'!$A$3:$C$9969,3,FALSE)</f>
        <v>Hanu\'s Compassion</v>
      </c>
      <c r="C346" s="8" t="str">
        <f>VLOOKUP(A346,'Sets data'!$A$3:$C$9969,2,FALSE)</f>
        <v>Hanus Mitgefühl</v>
      </c>
      <c r="G346" s="70" t="str">
        <f t="shared" si="5"/>
        <v/>
      </c>
    </row>
    <row r="347" spans="1:7" x14ac:dyDescent="0.25">
      <c r="A347" s="12">
        <v>400</v>
      </c>
      <c r="B347" s="8" t="str">
        <f>VLOOKUP(A347,'Sets data'!$A$3:$C$9969,3,FALSE)</f>
        <v>Blood Moon</v>
      </c>
      <c r="C347" s="8" t="str">
        <f>VLOOKUP(A347,'Sets data'!$A$3:$C$9969,2,FALSE)</f>
        <v>Blutmond</v>
      </c>
      <c r="G347" s="70" t="str">
        <f t="shared" si="5"/>
        <v/>
      </c>
    </row>
    <row r="348" spans="1:7" x14ac:dyDescent="0.25">
      <c r="A348" s="12">
        <v>401</v>
      </c>
      <c r="B348" s="8" t="str">
        <f>VLOOKUP(A348,'Sets data'!$A$3:$C$9969,3,FALSE)</f>
        <v>Haven of Ursus</v>
      </c>
      <c r="C348" s="8" t="str">
        <f>VLOOKUP(A348,'Sets data'!$A$3:$C$9969,2,FALSE)</f>
        <v>Zuflucht von Ursus</v>
      </c>
      <c r="G348" s="70" t="str">
        <f t="shared" si="5"/>
        <v/>
      </c>
    </row>
    <row r="349" spans="1:7" x14ac:dyDescent="0.25">
      <c r="A349" s="12">
        <v>402</v>
      </c>
      <c r="B349" s="8" t="str">
        <f>VLOOKUP(A349,'Sets data'!$A$3:$C$9969,3,FALSE)</f>
        <v>Moon Hunter</v>
      </c>
      <c r="C349" s="8" t="str">
        <f>VLOOKUP(A349,'Sets data'!$A$3:$C$9969,2,FALSE)</f>
        <v>Mondjäger</v>
      </c>
      <c r="G349" s="70" t="str">
        <f t="shared" si="5"/>
        <v/>
      </c>
    </row>
    <row r="350" spans="1:7" x14ac:dyDescent="0.25">
      <c r="A350" s="12">
        <v>403</v>
      </c>
      <c r="B350" s="8" t="str">
        <f>VLOOKUP(A350,'Sets data'!$A$3:$C$9969,3,FALSE)</f>
        <v>Savage Werewolf</v>
      </c>
      <c r="C350" s="8" t="str">
        <f>VLOOKUP(A350,'Sets data'!$A$3:$C$9969,2,FALSE)</f>
        <v>Wilder Werwolf</v>
      </c>
      <c r="G350" s="70" t="str">
        <f t="shared" si="5"/>
        <v/>
      </c>
    </row>
    <row r="351" spans="1:7" x14ac:dyDescent="0.25">
      <c r="A351" s="12">
        <v>404</v>
      </c>
      <c r="B351" s="8" t="str">
        <f>VLOOKUP(A351,'Sets data'!$A$3:$C$9969,3,FALSE)</f>
        <v>Jailer\'s Tenacity</v>
      </c>
      <c r="C351" s="8" t="str">
        <f>VLOOKUP(A351,'Sets data'!$A$3:$C$9969,2,FALSE)</f>
        <v>Tenazität des Kerkermeisters</v>
      </c>
      <c r="G351" s="70" t="str">
        <f t="shared" si="5"/>
        <v/>
      </c>
    </row>
    <row r="352" spans="1:7" x14ac:dyDescent="0.25">
      <c r="A352" s="12">
        <v>405</v>
      </c>
      <c r="B352" s="8" t="str">
        <f>VLOOKUP(A352,'Sets data'!$A$3:$C$9969,3,FALSE)</f>
        <v>Bright-Throat\'s Boast</v>
      </c>
      <c r="C352" s="8" t="str">
        <f>VLOOKUP(A352,'Sets data'!$A$3:$C$9969,2,FALSE)</f>
        <v>Hellhalsstolz</v>
      </c>
      <c r="G352" s="70" t="str">
        <f t="shared" si="5"/>
        <v/>
      </c>
    </row>
    <row r="353" spans="1:7" x14ac:dyDescent="0.25">
      <c r="A353" s="12">
        <v>406</v>
      </c>
      <c r="B353" s="8" t="str">
        <f>VLOOKUP(A353,'Sets data'!$A$3:$C$9969,3,FALSE)</f>
        <v>Dead-Water\'s Guile</v>
      </c>
      <c r="C353" s="8" t="str">
        <f>VLOOKUP(A353,'Sets data'!$A$3:$C$9969,2,FALSE)</f>
        <v>Totwassertücke</v>
      </c>
      <c r="G353" s="70" t="str">
        <f t="shared" si="5"/>
        <v/>
      </c>
    </row>
    <row r="354" spans="1:7" x14ac:dyDescent="0.25">
      <c r="A354" s="12">
        <v>407</v>
      </c>
      <c r="B354" s="8" t="str">
        <f>VLOOKUP(A354,'Sets data'!$A$3:$C$9969,3,FALSE)</f>
        <v>Champion of the Hist</v>
      </c>
      <c r="C354" s="8" t="str">
        <f>VLOOKUP(A354,'Sets data'!$A$3:$C$9969,2,FALSE)</f>
        <v>Histchampion</v>
      </c>
      <c r="G354" s="70" t="str">
        <f t="shared" si="5"/>
        <v/>
      </c>
    </row>
    <row r="355" spans="1:7" x14ac:dyDescent="0.25">
      <c r="A355" s="5">
        <v>408</v>
      </c>
      <c r="B355" s="8" t="str">
        <f>VLOOKUP(A355,'Sets data'!$A$3:$C$9969,3,FALSE)</f>
        <v>Grave-Stake Collector</v>
      </c>
      <c r="C355" s="8" t="str">
        <f>VLOOKUP(A355,'Sets data'!$A$3:$C$9969,2,FALSE)</f>
        <v>Grabpflocksammler</v>
      </c>
      <c r="G355" s="70" t="str">
        <f t="shared" si="5"/>
        <v/>
      </c>
    </row>
    <row r="356" spans="1:7" x14ac:dyDescent="0.25">
      <c r="A356" s="5">
        <v>409</v>
      </c>
      <c r="B356" s="8" t="str">
        <f>VLOOKUP(A356,'Sets data'!$A$3:$C$9969,3,FALSE)</f>
        <v>Naga Shaman</v>
      </c>
      <c r="C356" s="8" t="str">
        <f>VLOOKUP(A356,'Sets data'!$A$3:$C$9969,2,FALSE)</f>
        <v>Nagaschamane</v>
      </c>
      <c r="G356" s="70" t="str">
        <f t="shared" si="5"/>
        <v/>
      </c>
    </row>
    <row r="357" spans="1:7" x14ac:dyDescent="0.25">
      <c r="A357" s="5">
        <v>410</v>
      </c>
      <c r="B357" s="8" t="str">
        <f>VLOOKUP(A357,'Sets data'!$A$3:$C$9969,3,FALSE)</f>
        <v>Might of the Lost Legion</v>
      </c>
      <c r="C357" s="8" t="str">
        <f>VLOOKUP(A357,'Sets data'!$A$3:$C$9969,2,FALSE)</f>
        <v>Macht der Verlorenen Legion</v>
      </c>
      <c r="G357" s="70" t="str">
        <f t="shared" si="5"/>
        <v/>
      </c>
    </row>
    <row r="358" spans="1:7" x14ac:dyDescent="0.25">
      <c r="A358" s="12">
        <v>411</v>
      </c>
      <c r="B358" s="8" t="str">
        <f>VLOOKUP(A358,'Sets data'!$A$3:$C$9969,3,FALSE)</f>
        <v>Gallant Charge</v>
      </c>
      <c r="C358" s="8" t="str">
        <f>VLOOKUP(A358,'Sets data'!$A$3:$C$9969,2,FALSE)</f>
        <v>Galanter Ansturm</v>
      </c>
      <c r="G358" s="70" t="str">
        <f t="shared" si="5"/>
        <v/>
      </c>
    </row>
    <row r="359" spans="1:7" x14ac:dyDescent="0.25">
      <c r="A359" s="12">
        <v>412</v>
      </c>
      <c r="B359" s="8" t="str">
        <f>VLOOKUP(A359,'Sets data'!$A$3:$C$9969,3,FALSE)</f>
        <v>Radial Uppercut</v>
      </c>
      <c r="C359" s="8" t="str">
        <f>VLOOKUP(A359,'Sets data'!$A$3:$C$9969,2,FALSE)</f>
        <v>Rundum-Aufwärtsschnitt</v>
      </c>
      <c r="G359" s="70" t="str">
        <f t="shared" si="5"/>
        <v/>
      </c>
    </row>
    <row r="360" spans="1:7" x14ac:dyDescent="0.25">
      <c r="A360" s="12">
        <v>413</v>
      </c>
      <c r="B360" s="8" t="str">
        <f>VLOOKUP(A360,'Sets data'!$A$3:$C$9969,3,FALSE)</f>
        <v>Spectral Cloak</v>
      </c>
      <c r="C360" s="8" t="str">
        <f>VLOOKUP(A360,'Sets data'!$A$3:$C$9969,2,FALSE)</f>
        <v>Spektraler Mantel</v>
      </c>
      <c r="G360" s="70" t="str">
        <f t="shared" si="5"/>
        <v/>
      </c>
    </row>
    <row r="361" spans="1:7" x14ac:dyDescent="0.25">
      <c r="A361" s="12">
        <v>414</v>
      </c>
      <c r="B361" s="8" t="str">
        <f>VLOOKUP(A361,'Sets data'!$A$3:$C$9969,3,FALSE)</f>
        <v>Virulent Shot</v>
      </c>
      <c r="C361" s="8" t="str">
        <f>VLOOKUP(A361,'Sets data'!$A$3:$C$9969,2,FALSE)</f>
        <v>Virulenter Schuss</v>
      </c>
      <c r="G361" s="70" t="str">
        <f t="shared" si="5"/>
        <v/>
      </c>
    </row>
    <row r="362" spans="1:7" x14ac:dyDescent="0.25">
      <c r="A362" s="12">
        <v>415</v>
      </c>
      <c r="B362" s="8" t="str">
        <f>VLOOKUP(A362,'Sets data'!$A$3:$C$9969,3,FALSE)</f>
        <v>Wild Impulse</v>
      </c>
      <c r="C362" s="8" t="str">
        <f>VLOOKUP(A362,'Sets data'!$A$3:$C$9969,2,FALSE)</f>
        <v>Wilder Impuls</v>
      </c>
      <c r="G362" s="70" t="str">
        <f t="shared" si="5"/>
        <v/>
      </c>
    </row>
    <row r="363" spans="1:7" x14ac:dyDescent="0.25">
      <c r="A363" s="12">
        <v>416</v>
      </c>
      <c r="B363" s="8" t="str">
        <f>VLOOKUP(A363,'Sets data'!$A$3:$C$9969,3,FALSE)</f>
        <v>Mender\'s Ward</v>
      </c>
      <c r="C363" s="8" t="str">
        <f>VLOOKUP(A363,'Sets data'!$A$3:$C$9969,2,FALSE)</f>
        <v>Schutz des Pflegers</v>
      </c>
      <c r="G363" s="70" t="str">
        <f t="shared" si="5"/>
        <v/>
      </c>
    </row>
    <row r="364" spans="1:7" x14ac:dyDescent="0.25">
      <c r="A364" s="12">
        <v>417</v>
      </c>
      <c r="B364" s="8" t="str">
        <f>VLOOKUP(A364,'Sets data'!$A$3:$C$9969,3,FALSE)</f>
        <v>Indomitable Fury</v>
      </c>
      <c r="C364" s="8" t="str">
        <f>VLOOKUP(A364,'Sets data'!$A$3:$C$9969,2,FALSE)</f>
        <v>Unbeugsamer Zorn</v>
      </c>
      <c r="G364" s="70" t="str">
        <f t="shared" si="5"/>
        <v/>
      </c>
    </row>
    <row r="365" spans="1:7" x14ac:dyDescent="0.25">
      <c r="A365" s="12">
        <v>418</v>
      </c>
      <c r="B365" s="8" t="str">
        <f>VLOOKUP(A365,'Sets data'!$A$3:$C$9969,3,FALSE)</f>
        <v>Spell Strategist</v>
      </c>
      <c r="C365" s="8" t="str">
        <f>VLOOKUP(A365,'Sets data'!$A$3:$C$9969,2,FALSE)</f>
        <v>Zauberstratege</v>
      </c>
      <c r="G365" s="70" t="str">
        <f t="shared" si="5"/>
        <v/>
      </c>
    </row>
    <row r="366" spans="1:7" x14ac:dyDescent="0.25">
      <c r="A366" s="12">
        <v>419</v>
      </c>
      <c r="B366" s="8" t="str">
        <f>VLOOKUP(A366,'Sets data'!$A$3:$C$9969,3,FALSE)</f>
        <v>Battlefield Acrobat</v>
      </c>
      <c r="C366" s="8" t="str">
        <f>VLOOKUP(A366,'Sets data'!$A$3:$C$9969,2,FALSE)</f>
        <v>Schlachtfeldakrobat</v>
      </c>
      <c r="G366" s="70" t="str">
        <f t="shared" si="5"/>
        <v/>
      </c>
    </row>
    <row r="367" spans="1:7" x14ac:dyDescent="0.25">
      <c r="A367" s="12">
        <v>420</v>
      </c>
      <c r="B367" s="8" t="str">
        <f>VLOOKUP(A367,'Sets data'!$A$3:$C$9969,3,FALSE)</f>
        <v>Soldier of Anguish</v>
      </c>
      <c r="C367" s="8" t="str">
        <f>VLOOKUP(A367,'Sets data'!$A$3:$C$9969,2,FALSE)</f>
        <v>Soldat der Pein</v>
      </c>
      <c r="G367" s="70" t="str">
        <f t="shared" si="5"/>
        <v/>
      </c>
    </row>
    <row r="368" spans="1:7" x14ac:dyDescent="0.25">
      <c r="A368" s="12">
        <v>421</v>
      </c>
      <c r="B368" s="8" t="str">
        <f>VLOOKUP(A368,'Sets data'!$A$3:$C$9969,3,FALSE)</f>
        <v>Steadfast Hero</v>
      </c>
      <c r="C368" s="8" t="str">
        <f>VLOOKUP(A368,'Sets data'!$A$3:$C$9969,2,FALSE)</f>
        <v>Standhafter Held</v>
      </c>
      <c r="G368" s="70" t="str">
        <f t="shared" si="5"/>
        <v/>
      </c>
    </row>
    <row r="369" spans="1:7" x14ac:dyDescent="0.25">
      <c r="A369" s="12">
        <v>422</v>
      </c>
      <c r="B369" s="8" t="str">
        <f>VLOOKUP(A369,'Sets data'!$A$3:$C$9969,3,FALSE)</f>
        <v>Battalion Defender</v>
      </c>
      <c r="C369" s="8" t="str">
        <f>VLOOKUP(A369,'Sets data'!$A$3:$C$9969,2,FALSE)</f>
        <v>Bataillonsverteidiger</v>
      </c>
      <c r="G369" s="70" t="str">
        <f t="shared" si="5"/>
        <v/>
      </c>
    </row>
    <row r="370" spans="1:7" x14ac:dyDescent="0.25">
      <c r="A370" s="12">
        <v>423</v>
      </c>
      <c r="B370" s="8" t="str">
        <f>VLOOKUP(A370,'Sets data'!$A$3:$C$9969,3,FALSE)</f>
        <v>Perfect Gallant Charge</v>
      </c>
      <c r="C370" s="8" t="str">
        <f>VLOOKUP(A370,'Sets data'!$A$3:$C$9969,2,FALSE)</f>
        <v>Perfekter galanter Ansturm</v>
      </c>
      <c r="G370" s="70" t="str">
        <f t="shared" si="5"/>
        <v/>
      </c>
    </row>
    <row r="371" spans="1:7" x14ac:dyDescent="0.25">
      <c r="A371" s="12">
        <v>424</v>
      </c>
      <c r="B371" s="8" t="str">
        <f>VLOOKUP(A371,'Sets data'!$A$3:$C$9969,3,FALSE)</f>
        <v>Perfect Radial Uppercut</v>
      </c>
      <c r="C371" s="8" t="str">
        <f>VLOOKUP(A371,'Sets data'!$A$3:$C$9969,2,FALSE)</f>
        <v>Perfekter Rundum-Aufwärtsschnitt</v>
      </c>
      <c r="G371" s="70" t="str">
        <f t="shared" si="5"/>
        <v/>
      </c>
    </row>
    <row r="372" spans="1:7" x14ac:dyDescent="0.25">
      <c r="A372" s="12">
        <v>425</v>
      </c>
      <c r="B372" s="8" t="str">
        <f>VLOOKUP(A372,'Sets data'!$A$3:$C$9969,3,FALSE)</f>
        <v>Perfect Spectral Cloak</v>
      </c>
      <c r="C372" s="8" t="str">
        <f>VLOOKUP(A372,'Sets data'!$A$3:$C$9969,2,FALSE)</f>
        <v>Perfekter spektraler Mantel</v>
      </c>
      <c r="G372" s="70" t="str">
        <f t="shared" si="5"/>
        <v/>
      </c>
    </row>
    <row r="373" spans="1:7" x14ac:dyDescent="0.25">
      <c r="A373" s="12">
        <v>426</v>
      </c>
      <c r="B373" s="8" t="str">
        <f>VLOOKUP(A373,'Sets data'!$A$3:$C$9969,3,FALSE)</f>
        <v>Perfect Virulent Shot</v>
      </c>
      <c r="C373" s="8" t="str">
        <f>VLOOKUP(A373,'Sets data'!$A$3:$C$9969,2,FALSE)</f>
        <v>Perfekter virulenter Schuss</v>
      </c>
      <c r="G373" s="70" t="str">
        <f t="shared" si="5"/>
        <v/>
      </c>
    </row>
    <row r="374" spans="1:7" x14ac:dyDescent="0.25">
      <c r="A374" s="12">
        <v>427</v>
      </c>
      <c r="B374" s="8" t="str">
        <f>VLOOKUP(A374,'Sets data'!$A$3:$C$9969,3,FALSE)</f>
        <v>Perfect Wild Impulse</v>
      </c>
      <c r="C374" s="8" t="str">
        <f>VLOOKUP(A374,'Sets data'!$A$3:$C$9969,2,FALSE)</f>
        <v>Perfekter wilder Impuls</v>
      </c>
      <c r="G374" s="70" t="str">
        <f t="shared" si="5"/>
        <v/>
      </c>
    </row>
    <row r="375" spans="1:7" x14ac:dyDescent="0.25">
      <c r="A375" s="12">
        <v>428</v>
      </c>
      <c r="B375" s="8" t="str">
        <f>VLOOKUP(A375,'Sets data'!$A$3:$C$9969,3,FALSE)</f>
        <v>Perfect Mender\'s Ward</v>
      </c>
      <c r="C375" s="8" t="str">
        <f>VLOOKUP(A375,'Sets data'!$A$3:$C$9969,2,FALSE)</f>
        <v>Perfekter Schutz des Pflegers</v>
      </c>
      <c r="G375" s="70" t="str">
        <f t="shared" si="5"/>
        <v/>
      </c>
    </row>
    <row r="376" spans="1:7" x14ac:dyDescent="0.25">
      <c r="A376" s="12">
        <v>429</v>
      </c>
      <c r="B376" s="8" t="str">
        <f>VLOOKUP(A376,'Sets data'!$A$3:$C$9969,3,FALSE)</f>
        <v>Mighty Glacier</v>
      </c>
      <c r="C376" s="8" t="str">
        <f>VLOOKUP(A376,'Sets data'!$A$3:$C$9969,2,FALSE)</f>
        <v>Mächtiger Gletscher</v>
      </c>
      <c r="G376" s="70" t="str">
        <f t="shared" si="5"/>
        <v/>
      </c>
    </row>
    <row r="377" spans="1:7" x14ac:dyDescent="0.25">
      <c r="A377" s="12">
        <v>430</v>
      </c>
      <c r="B377" s="8" t="str">
        <f>VLOOKUP(A377,'Sets data'!$A$3:$C$9969,3,FALSE)</f>
        <v>Tzogvin\'s Warband</v>
      </c>
      <c r="C377" s="8" t="str">
        <f>VLOOKUP(A377,'Sets data'!$A$3:$C$9969,2,FALSE)</f>
        <v>Tzogvins Kriegstrupp</v>
      </c>
      <c r="G377" s="70" t="str">
        <f t="shared" si="5"/>
        <v/>
      </c>
    </row>
    <row r="378" spans="1:7" x14ac:dyDescent="0.25">
      <c r="A378" s="12">
        <v>431</v>
      </c>
      <c r="B378" s="8" t="str">
        <f>VLOOKUP(A378,'Sets data'!$A$3:$C$9969,3,FALSE)</f>
        <v>Icy Conjuror</v>
      </c>
      <c r="C378" s="8" t="str">
        <f>VLOOKUP(A378,'Sets data'!$A$3:$C$9969,2,FALSE)</f>
        <v>Eisiger Anrufer</v>
      </c>
      <c r="G378" s="70" t="str">
        <f t="shared" si="5"/>
        <v/>
      </c>
    </row>
    <row r="379" spans="1:7" x14ac:dyDescent="0.25">
      <c r="A379" s="5">
        <v>432</v>
      </c>
      <c r="B379" s="8" t="str">
        <f>VLOOKUP(A379,'Sets data'!$A$3:$C$9969,3,FALSE)</f>
        <v>Stonekeeper</v>
      </c>
      <c r="C379" s="8" t="str">
        <f>VLOOKUP(A379,'Sets data'!$A$3:$C$9969,2,FALSE)</f>
        <v>Steinwahrer</v>
      </c>
      <c r="G379" s="70" t="str">
        <f t="shared" si="5"/>
        <v/>
      </c>
    </row>
    <row r="380" spans="1:7" x14ac:dyDescent="0.25">
      <c r="A380" s="12">
        <v>433</v>
      </c>
      <c r="B380" s="8" t="str">
        <f>VLOOKUP(A380,'Sets data'!$A$3:$C$9969,3,FALSE)</f>
        <v>Frozen Watcher</v>
      </c>
      <c r="C380" s="8" t="str">
        <f>VLOOKUP(A380,'Sets data'!$A$3:$C$9969,2,FALSE)</f>
        <v>Gefrorener Beobachter</v>
      </c>
      <c r="G380" s="70" t="str">
        <f t="shared" si="5"/>
        <v/>
      </c>
    </row>
    <row r="381" spans="1:7" x14ac:dyDescent="0.25">
      <c r="A381" s="12">
        <v>434</v>
      </c>
      <c r="B381" s="8" t="str">
        <f>VLOOKUP(A381,'Sets data'!$A$3:$C$9969,3,FALSE)</f>
        <v>Scavenging Demise</v>
      </c>
      <c r="C381" s="8" t="str">
        <f>VLOOKUP(A381,'Sets data'!$A$3:$C$9969,2,FALSE)</f>
        <v>Ausbeutender Niedergang</v>
      </c>
      <c r="G381" s="70" t="str">
        <f t="shared" si="5"/>
        <v/>
      </c>
    </row>
    <row r="382" spans="1:7" x14ac:dyDescent="0.25">
      <c r="A382" s="12">
        <v>435</v>
      </c>
      <c r="B382" s="8" t="str">
        <f>VLOOKUP(A382,'Sets data'!$A$3:$C$9969,3,FALSE)</f>
        <v>Auroran\'s Thunder</v>
      </c>
      <c r="C382" s="8" t="str">
        <f>VLOOKUP(A382,'Sets data'!$A$3:$C$9969,2,FALSE)</f>
        <v>Donner des Auroraners</v>
      </c>
      <c r="G382" s="70" t="str">
        <f t="shared" si="5"/>
        <v/>
      </c>
    </row>
    <row r="383" spans="1:7" x14ac:dyDescent="0.25">
      <c r="A383" s="5">
        <v>436</v>
      </c>
      <c r="B383" s="8" t="str">
        <f>VLOOKUP(A383,'Sets data'!$A$3:$C$9969,3,FALSE)</f>
        <v>Symphony of Blades</v>
      </c>
      <c r="C383" s="8" t="str">
        <f>VLOOKUP(A383,'Sets data'!$A$3:$C$9969,2,FALSE)</f>
        <v>Sinfonie der Klingen</v>
      </c>
      <c r="G383" s="70" t="str">
        <f t="shared" si="5"/>
        <v/>
      </c>
    </row>
    <row r="384" spans="1:7" x14ac:dyDescent="0.25">
      <c r="A384" s="12">
        <v>437</v>
      </c>
      <c r="B384" s="8" t="str">
        <f>VLOOKUP(A384,'Sets data'!$A$3:$C$9969,3,FALSE)</f>
        <v>Coldharbour\'s Favorite</v>
      </c>
      <c r="C384" s="8" t="str">
        <f>VLOOKUP(A384,'Sets data'!$A$3:$C$9969,2,FALSE)</f>
        <v>Kalthafens Günstling</v>
      </c>
      <c r="G384" s="70"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70" t="str">
        <f t="shared" si="6"/>
        <v/>
      </c>
    </row>
    <row r="386" spans="1:7" x14ac:dyDescent="0.25">
      <c r="A386" s="5">
        <v>439</v>
      </c>
      <c r="B386" s="8" t="str">
        <f>VLOOKUP(A386,'Sets data'!$A$3:$C$9969,3,FALSE)</f>
        <v>Vastarie\'s Tutelage</v>
      </c>
      <c r="C386" s="8" t="str">
        <f>VLOOKUP(A386,'Sets data'!$A$3:$C$9969,2,FALSE)</f>
        <v>Vastaries Vormundschaft</v>
      </c>
      <c r="G386" s="70" t="str">
        <f t="shared" si="6"/>
        <v/>
      </c>
    </row>
    <row r="387" spans="1:7" x14ac:dyDescent="0.25">
      <c r="A387" s="5">
        <v>440</v>
      </c>
      <c r="B387" s="8" t="str">
        <f>VLOOKUP(A387,'Sets data'!$A$3:$C$9969,3,FALSE)</f>
        <v>Crafty Alfiq</v>
      </c>
      <c r="C387" s="8" t="str">
        <f>VLOOKUP(A387,'Sets data'!$A$3:$C$9969,2,FALSE)</f>
        <v>Listiger Alfiq</v>
      </c>
      <c r="G387" s="70" t="str">
        <f t="shared" si="6"/>
        <v/>
      </c>
    </row>
    <row r="388" spans="1:7" x14ac:dyDescent="0.25">
      <c r="A388" s="5">
        <v>441</v>
      </c>
      <c r="B388" s="8" t="str">
        <f>VLOOKUP(A388,'Sets data'!$A$3:$C$9969,3,FALSE)</f>
        <v>Vesture of Darloc Brae</v>
      </c>
      <c r="C388" s="8" t="str">
        <f>VLOOKUP(A388,'Sets data'!$A$3:$C$9969,2,FALSE)</f>
        <v>Gewandung von Darloc Brae</v>
      </c>
      <c r="G388" s="70" t="str">
        <f t="shared" si="6"/>
        <v/>
      </c>
    </row>
    <row r="389" spans="1:7" x14ac:dyDescent="0.25">
      <c r="A389" s="5">
        <v>442</v>
      </c>
      <c r="B389" s="8" t="str">
        <f>VLOOKUP(A389,'Sets data'!$A$3:$C$9969,3,FALSE)</f>
        <v>Call of the Undertaker</v>
      </c>
      <c r="C389" s="8" t="str">
        <f>VLOOKUP(A389,'Sets data'!$A$3:$C$9969,2,FALSE)</f>
        <v>Ruf des Totengräbers</v>
      </c>
      <c r="G389" s="70" t="str">
        <f t="shared" si="6"/>
        <v/>
      </c>
    </row>
    <row r="390" spans="1:7" x14ac:dyDescent="0.25">
      <c r="A390" s="5">
        <v>443</v>
      </c>
      <c r="B390" s="8" t="str">
        <f>VLOOKUP(A390,'Sets data'!$A$3:$C$9969,3,FALSE)</f>
        <v>Eye of Nahviintaas</v>
      </c>
      <c r="C390" s="8" t="str">
        <f>VLOOKUP(A390,'Sets data'!$A$3:$C$9969,2,FALSE)</f>
        <v>Auge von Nahviintaas</v>
      </c>
      <c r="G390" s="70" t="str">
        <f t="shared" si="6"/>
        <v/>
      </c>
    </row>
    <row r="391" spans="1:7" x14ac:dyDescent="0.25">
      <c r="A391" s="5">
        <v>444</v>
      </c>
      <c r="B391" s="8" t="str">
        <f>VLOOKUP(A391,'Sets data'!$A$3:$C$9969,3,FALSE)</f>
        <v>False God\'s Devotion</v>
      </c>
      <c r="C391" s="8" t="str">
        <f>VLOOKUP(A391,'Sets data'!$A$3:$C$9969,2,FALSE)</f>
        <v>Ergebenheit des falschen Gottes</v>
      </c>
      <c r="G391" s="70" t="str">
        <f t="shared" si="6"/>
        <v/>
      </c>
    </row>
    <row r="392" spans="1:7" x14ac:dyDescent="0.25">
      <c r="A392" s="5">
        <v>445</v>
      </c>
      <c r="B392" s="8" t="str">
        <f>VLOOKUP(A392,'Sets data'!$A$3:$C$9969,3,FALSE)</f>
        <v>Tooth of Lokkestiiz</v>
      </c>
      <c r="C392" s="8" t="str">
        <f>VLOOKUP(A392,'Sets data'!$A$3:$C$9969,2,FALSE)</f>
        <v>Zahn von Lokkestiiz</v>
      </c>
      <c r="G392" s="70" t="str">
        <f t="shared" si="6"/>
        <v/>
      </c>
    </row>
    <row r="393" spans="1:7" ht="105" x14ac:dyDescent="0.25">
      <c r="A393" s="12">
        <v>446</v>
      </c>
      <c r="B393" s="8" t="str">
        <f>VLOOKUP(A393,'Sets data'!$A$3:$C$9969,3,FALSE)</f>
        <v>Claw of Yolnakhriin</v>
      </c>
      <c r="C393" s="8" t="str">
        <f>VLOOKUP(A393,'Sets data'!$A$3:$C$9969,2,FALSE)</f>
        <v>Kralle von Yolnahkriin</v>
      </c>
      <c r="D393" s="23" t="s">
        <v>2294</v>
      </c>
      <c r="G393" s="70"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70" t="str">
        <f t="shared" si="6"/>
        <v/>
      </c>
    </row>
    <row r="395" spans="1:7" x14ac:dyDescent="0.25">
      <c r="A395" s="5">
        <v>449</v>
      </c>
      <c r="B395" s="8" t="str">
        <f>VLOOKUP(A395,'Sets data'!$A$3:$C$9969,3,FALSE)</f>
        <v>Perfected False God\'s Devotion</v>
      </c>
      <c r="C395" s="8" t="str">
        <f>VLOOKUP(A395,'Sets data'!$A$3:$C$9969,2,FALSE)</f>
        <v>Perfektionierte Ergebenheit zum falschen Gott</v>
      </c>
      <c r="G395" s="70" t="str">
        <f t="shared" si="6"/>
        <v/>
      </c>
    </row>
    <row r="396" spans="1:7" x14ac:dyDescent="0.25">
      <c r="A396" s="5">
        <v>450</v>
      </c>
      <c r="B396" s="8" t="str">
        <f>VLOOKUP(A396,'Sets data'!$A$3:$C$9969,3,FALSE)</f>
        <v>Perfected Tooth of Lokkestiiz</v>
      </c>
      <c r="C396" s="8" t="str">
        <f>VLOOKUP(A396,'Sets data'!$A$3:$C$9969,2,FALSE)</f>
        <v>Perfektionierter Zahn von Lokkestiiz</v>
      </c>
      <c r="G396" s="70"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2294</v>
      </c>
      <c r="G397" s="70"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2304</v>
      </c>
      <c r="G398" s="70"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70" t="str">
        <f t="shared" si="6"/>
        <v/>
      </c>
    </row>
    <row r="400" spans="1:7" x14ac:dyDescent="0.25">
      <c r="A400" s="5">
        <v>454</v>
      </c>
      <c r="B400" s="8" t="str">
        <f>VLOOKUP(A400,'Sets data'!$A$3:$C$9969,3,FALSE)</f>
        <v>Renald\'s Resolve</v>
      </c>
      <c r="C400" s="8" t="str">
        <f>VLOOKUP(A400,'Sets data'!$A$3:$C$9969,2,FALSE)</f>
        <v>Renalds Entschlossenheit</v>
      </c>
      <c r="G400" s="70" t="str">
        <f t="shared" si="6"/>
        <v/>
      </c>
    </row>
    <row r="401" spans="1:7" ht="135" x14ac:dyDescent="0.25">
      <c r="A401" s="5">
        <v>455</v>
      </c>
      <c r="B401" s="8" t="str">
        <f>VLOOKUP(A401,'Sets data'!$A$3:$C$9969,3,FALSE)</f>
        <v>Z\'en\'s Redress</v>
      </c>
      <c r="C401" s="8" t="str">
        <f>VLOOKUP(A401,'Sets data'!$A$3:$C$9969,2,FALSE)</f>
        <v>Z'ens Wiedergutmachung</v>
      </c>
      <c r="D401" s="23" t="s">
        <v>2303</v>
      </c>
      <c r="G401" s="70"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70" t="str">
        <f t="shared" si="6"/>
        <v/>
      </c>
    </row>
    <row r="403" spans="1:7" x14ac:dyDescent="0.25">
      <c r="A403" s="5">
        <v>457</v>
      </c>
      <c r="B403" s="8" t="str">
        <f>VLOOKUP(A403,'Sets data'!$A$3:$C$9969,3,FALSE)</f>
        <v>Dragon\'s Defilement</v>
      </c>
      <c r="C403" s="8" t="str">
        <f>VLOOKUP(A403,'Sets data'!$A$3:$C$9969,2,FALSE)</f>
        <v>Drachenschändung</v>
      </c>
      <c r="G403" s="70" t="str">
        <f t="shared" si="6"/>
        <v/>
      </c>
    </row>
    <row r="404" spans="1:7" x14ac:dyDescent="0.25">
      <c r="A404" s="5">
        <v>458</v>
      </c>
      <c r="B404" s="8" t="str">
        <f>VLOOKUP(A404,'Sets data'!$A$3:$C$9969,3,FALSE)</f>
        <v>Grundwulf</v>
      </c>
      <c r="C404" s="8" t="str">
        <f>VLOOKUP(A404,'Sets data'!$A$3:$C$9969,2,FALSE)</f>
        <v>Grundwulf</v>
      </c>
      <c r="G404" s="70" t="str">
        <f t="shared" si="6"/>
        <v/>
      </c>
    </row>
    <row r="405" spans="1:7" x14ac:dyDescent="0.25">
      <c r="A405" s="5">
        <v>459</v>
      </c>
      <c r="B405" s="8" t="str">
        <f>VLOOKUP(A405,'Sets data'!$A$3:$C$9969,3,FALSE)</f>
        <v>Maarselok</v>
      </c>
      <c r="C405" s="8" t="str">
        <f>VLOOKUP(A405,'Sets data'!$A$3:$C$9969,2,FALSE)</f>
        <v>Maarselok</v>
      </c>
      <c r="G405" s="70" t="str">
        <f t="shared" si="6"/>
        <v/>
      </c>
    </row>
    <row r="406" spans="1:7" x14ac:dyDescent="0.25">
      <c r="A406" s="5">
        <v>465</v>
      </c>
      <c r="B406" s="8" t="str">
        <f>VLOOKUP(A406,'Sets data'!$A$3:$C$9969,3,FALSE)</f>
        <v>Senchal Defender</v>
      </c>
      <c r="C406" s="8" t="str">
        <f>VLOOKUP(A406,'Sets data'!$A$3:$C$9969,2,FALSE)</f>
        <v>Verteidiger von Senchal</v>
      </c>
      <c r="G406" s="70" t="str">
        <f t="shared" si="6"/>
        <v/>
      </c>
    </row>
    <row r="407" spans="1:7" x14ac:dyDescent="0.25">
      <c r="A407" s="5">
        <v>466</v>
      </c>
      <c r="B407" s="8" t="str">
        <f>VLOOKUP(A407,'Sets data'!$A$3:$C$9969,3,FALSE)</f>
        <v>Marauder\'s Haste</v>
      </c>
      <c r="C407" s="8" t="str">
        <f>VLOOKUP(A407,'Sets data'!$A$3:$C$9969,2,FALSE)</f>
        <v>Marodeurshast</v>
      </c>
      <c r="G407" s="70" t="str">
        <f t="shared" si="6"/>
        <v/>
      </c>
    </row>
    <row r="408" spans="1:7" x14ac:dyDescent="0.25">
      <c r="A408" s="5">
        <v>467</v>
      </c>
      <c r="B408" s="8" t="str">
        <f>VLOOKUP(A408,'Sets data'!$A$3:$C$9969,3,FALSE)</f>
        <v>Dragonguard Elite</v>
      </c>
      <c r="C408" s="8" t="str">
        <f>VLOOKUP(A408,'Sets data'!$A$3:$C$9969,2,FALSE)</f>
        <v>Drachengardeelite</v>
      </c>
      <c r="G408" s="70" t="str">
        <f t="shared" si="6"/>
        <v/>
      </c>
    </row>
    <row r="409" spans="1:7" x14ac:dyDescent="0.25">
      <c r="A409" s="5">
        <v>468</v>
      </c>
      <c r="B409" s="8" t="str">
        <f>VLOOKUP(A409,'Sets data'!$A$3:$C$9969,3,FALSE)</f>
        <v>Daring Corsair</v>
      </c>
      <c r="C409" s="8" t="str">
        <f>VLOOKUP(A409,'Sets data'!$A$3:$C$9969,2,FALSE)</f>
        <v>Kühner Korsar</v>
      </c>
      <c r="G409" s="70" t="str">
        <f t="shared" si="6"/>
        <v/>
      </c>
    </row>
    <row r="410" spans="1:7" x14ac:dyDescent="0.25">
      <c r="A410" s="5">
        <v>469</v>
      </c>
      <c r="B410" s="8" t="str">
        <f>VLOOKUP(A410,'Sets data'!$A$3:$C$9969,3,FALSE)</f>
        <v>Ancient Dragonguard</v>
      </c>
      <c r="C410" s="8" t="str">
        <f>VLOOKUP(A410,'Sets data'!$A$3:$C$9969,2,FALSE)</f>
        <v>Alte Drachengarde</v>
      </c>
      <c r="G410" s="70" t="str">
        <f t="shared" si="6"/>
        <v/>
      </c>
    </row>
    <row r="411" spans="1:7" x14ac:dyDescent="0.25">
      <c r="A411" s="5">
        <v>470</v>
      </c>
      <c r="B411" s="8" t="str">
        <f>VLOOKUP(A411,'Sets data'!$A$3:$C$9969,3,FALSE)</f>
        <v>New Moon Acolyte</v>
      </c>
      <c r="C411" s="8" t="str">
        <f>VLOOKUP(A411,'Sets data'!$A$3:$C$9969,2,FALSE)</f>
        <v>Akolythin des Neuen Mondes</v>
      </c>
      <c r="G411" s="70" t="str">
        <f t="shared" si="6"/>
        <v/>
      </c>
    </row>
    <row r="412" spans="1:7" ht="105" x14ac:dyDescent="0.25">
      <c r="A412" s="5">
        <v>471</v>
      </c>
      <c r="B412" s="8" t="str">
        <f>VLOOKUP(A412,'Sets data'!$A$3:$C$9969,3,FALSE)</f>
        <v>Hiti\'s Hearth</v>
      </c>
      <c r="C412" s="8" t="str">
        <f>VLOOKUP(A412,'Sets data'!$A$3:$C$9969,2,FALSE)</f>
        <v>Hitis Feuerstelle</v>
      </c>
      <c r="D412" s="23" t="s">
        <v>2302</v>
      </c>
      <c r="G412" s="70"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70" t="str">
        <f t="shared" si="6"/>
        <v/>
      </c>
    </row>
    <row r="414" spans="1:7" x14ac:dyDescent="0.25">
      <c r="A414" s="5">
        <v>473</v>
      </c>
      <c r="B414" s="8" t="str">
        <f>VLOOKUP(A414,'Sets data'!$A$3:$C$9969,3,FALSE)</f>
        <v>Bani\'s Torment</v>
      </c>
      <c r="C414" s="8" t="str">
        <f>VLOOKUP(A414,'Sets data'!$A$3:$C$9969,2,FALSE)</f>
        <v>Banis Qual</v>
      </c>
      <c r="G414" s="70" t="str">
        <f t="shared" si="6"/>
        <v/>
      </c>
    </row>
    <row r="415" spans="1:7" x14ac:dyDescent="0.25">
      <c r="A415" s="5">
        <v>474</v>
      </c>
      <c r="B415" s="8" t="str">
        <f>VLOOKUP(A415,'Sets data'!$A$3:$C$9969,3,FALSE)</f>
        <v>Draugrkin\'s Grip</v>
      </c>
      <c r="C415" s="8" t="str">
        <f>VLOOKUP(A415,'Sets data'!$A$3:$C$9969,2,FALSE)</f>
        <v>Griff der Draugrbrut</v>
      </c>
      <c r="G415" s="70" t="str">
        <f t="shared" si="6"/>
        <v/>
      </c>
    </row>
    <row r="416" spans="1:7" x14ac:dyDescent="0.25">
      <c r="A416" s="5">
        <v>475</v>
      </c>
      <c r="B416" s="8" t="str">
        <f>VLOOKUP(A416,'Sets data'!$A$3:$C$9969,3,FALSE)</f>
        <v>Aegis Caller</v>
      </c>
      <c r="C416" s="8" t="str">
        <f>VLOOKUP(A416,'Sets data'!$A$3:$C$9969,2,FALSE)</f>
        <v>Ägisrufer</v>
      </c>
      <c r="G416" s="70" t="str">
        <f t="shared" si="6"/>
        <v/>
      </c>
    </row>
    <row r="417" spans="1:7" x14ac:dyDescent="0.25">
      <c r="A417" s="5">
        <v>476</v>
      </c>
      <c r="B417" s="8" t="str">
        <f>VLOOKUP(A417,'Sets data'!$A$3:$C$9969,3,FALSE)</f>
        <v>Grave Guardian </v>
      </c>
      <c r="C417" s="8" t="str">
        <f>VLOOKUP(A417,'Sets data'!$A$3:$C$9969,2,FALSE)</f>
        <v>Grabwächter</v>
      </c>
      <c r="G417" s="70" t="str">
        <f t="shared" si="6"/>
        <v/>
      </c>
    </row>
    <row r="418" spans="1:7" x14ac:dyDescent="0.25">
      <c r="A418" s="5">
        <v>478</v>
      </c>
      <c r="B418" s="8" t="str">
        <f>VLOOKUP(A418,'Sets data'!$A$3:$C$9969,3,FALSE)</f>
        <v>Mother Ciannait</v>
      </c>
      <c r="C418" s="8" t="str">
        <f>VLOOKUP(A418,'Sets data'!$A$3:$C$9969,2,FALSE)</f>
        <v>Mutter Ciannait</v>
      </c>
      <c r="G418" s="70" t="str">
        <f t="shared" si="6"/>
        <v/>
      </c>
    </row>
    <row r="419" spans="1:7" x14ac:dyDescent="0.25">
      <c r="A419" s="5">
        <v>479</v>
      </c>
      <c r="B419" s="8" t="str">
        <f>VLOOKUP(A419,'Sets data'!$A$3:$C$9969,3,FALSE)</f>
        <v>Kjalnar\’s Nightmare</v>
      </c>
      <c r="C419" s="8" t="str">
        <f>VLOOKUP(A419,'Sets data'!$A$3:$C$9969,2,FALSE)</f>
        <v>Kjalnar\’s Albtraum</v>
      </c>
      <c r="G419" s="70" t="str">
        <f t="shared" si="6"/>
        <v/>
      </c>
    </row>
    <row r="420" spans="1:7" x14ac:dyDescent="0.25">
      <c r="A420" s="5">
        <v>480</v>
      </c>
      <c r="B420" s="8" t="str">
        <f>VLOOKUP(A420,'Sets data'!$A$3:$C$9969,3,FALSE)</f>
        <v>Critical Riposte</v>
      </c>
      <c r="C420" s="8" t="str">
        <f>VLOOKUP(A420,'Sets data'!$A$3:$C$9969,2,FALSE)</f>
        <v>Kritischer Konter</v>
      </c>
      <c r="G420" s="70" t="str">
        <f t="shared" si="6"/>
        <v/>
      </c>
    </row>
    <row r="421" spans="1:7" x14ac:dyDescent="0.25">
      <c r="A421" s="5">
        <v>481</v>
      </c>
      <c r="B421" s="8" t="str">
        <f>VLOOKUP(A421,'Sets data'!$A$3:$C$9969,3,FALSE)</f>
        <v>Unchained Aggressor</v>
      </c>
      <c r="C421" s="8" t="str">
        <f>VLOOKUP(A421,'Sets data'!$A$3:$C$9969,2,FALSE)</f>
        <v>Entfesselter Aggressor</v>
      </c>
      <c r="G421" s="70" t="str">
        <f t="shared" si="6"/>
        <v/>
      </c>
    </row>
    <row r="422" spans="1:7" x14ac:dyDescent="0.25">
      <c r="A422" s="5">
        <v>482</v>
      </c>
      <c r="B422" s="8" t="str">
        <f>VLOOKUP(A422,'Sets data'!$A$3:$C$9969,3,FALSE)</f>
        <v>Dauntless Combatant</v>
      </c>
      <c r="C422" s="8" t="str">
        <f>VLOOKUP(A422,'Sets data'!$A$3:$C$9969,2,FALSE)</f>
        <v>Furchtloser Kombattant</v>
      </c>
      <c r="G422" s="70" t="str">
        <f t="shared" si="6"/>
        <v/>
      </c>
    </row>
    <row r="423" spans="1:7" x14ac:dyDescent="0.25">
      <c r="A423" s="5">
        <v>483</v>
      </c>
      <c r="B423" s="8" t="str">
        <f>VLOOKUP(A423,'Sets data'!$A$3:$C$9969,3,FALSE)</f>
        <v>Template_Drop_Magi</v>
      </c>
      <c r="C423" s="8" t="str">
        <f>VLOOKUP(A423,'Sets data'!$A$3:$C$9969,2,FALSE)</f>
        <v>Template_Drop_Magi</v>
      </c>
      <c r="G423" s="70" t="str">
        <f t="shared" si="6"/>
        <v/>
      </c>
    </row>
    <row r="424" spans="1:7" x14ac:dyDescent="0.25">
      <c r="A424" s="5">
        <v>484</v>
      </c>
      <c r="B424" s="8" t="str">
        <f>VLOOKUP(A424,'Sets data'!$A$3:$C$9969,3,FALSE)</f>
        <v>Template_Drop_Stamina</v>
      </c>
      <c r="C424" s="8" t="str">
        <f>VLOOKUP(A424,'Sets data'!$A$3:$C$9969,2,FALSE)</f>
        <v>Template_Drop_Stamina</v>
      </c>
      <c r="G424" s="70" t="str">
        <f t="shared" si="6"/>
        <v/>
      </c>
    </row>
    <row r="425" spans="1:7" x14ac:dyDescent="0.25">
      <c r="A425" s="5">
        <v>485</v>
      </c>
      <c r="B425" s="8" t="str">
        <f>VLOOKUP(A425,'Sets data'!$A$3:$C$9969,3,FALSE)</f>
        <v>Template_Drop_Tank</v>
      </c>
      <c r="C425" s="8" t="str">
        <f>VLOOKUP(A425,'Sets data'!$A$3:$C$9969,2,FALSE)</f>
        <v>Template_Drop_Tank</v>
      </c>
      <c r="G425" s="70" t="str">
        <f t="shared" si="6"/>
        <v/>
      </c>
    </row>
    <row r="426" spans="1:7" x14ac:dyDescent="0.25">
      <c r="A426" s="5">
        <v>486</v>
      </c>
      <c r="B426" s="8" t="str">
        <f>VLOOKUP(A426,'Sets data'!$A$3:$C$9969,3,FALSE)</f>
        <v>Template_Drop_Healer</v>
      </c>
      <c r="C426" s="8" t="str">
        <f>VLOOKUP(A426,'Sets data'!$A$3:$C$9969,2,FALSE)</f>
        <v>Template_Drop_Healer</v>
      </c>
      <c r="G426" s="70" t="str">
        <f t="shared" si="6"/>
        <v/>
      </c>
    </row>
    <row r="427" spans="1:7" ht="105" x14ac:dyDescent="0.25">
      <c r="A427" s="5">
        <v>487</v>
      </c>
      <c r="B427" s="8" t="str">
        <f>VLOOKUP(A427,'Sets data'!$A$3:$C$9969,3,FALSE)</f>
        <v>Winter\'s Respite</v>
      </c>
      <c r="C427" s="8" t="str">
        <f>VLOOKUP(A427,'Sets data'!$A$3:$C$9969,2,FALSE)</f>
        <v>Winterruhe</v>
      </c>
      <c r="D427" s="23" t="s">
        <v>2296</v>
      </c>
      <c r="G427" s="70"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2297</v>
      </c>
      <c r="G428" s="70"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70" t="str">
        <f t="shared" si="6"/>
        <v/>
      </c>
    </row>
    <row r="430" spans="1:7" x14ac:dyDescent="0.25">
      <c r="A430" s="5">
        <v>490</v>
      </c>
      <c r="B430" s="8" t="str">
        <f>VLOOKUP(A430,'Sets data'!$A$3:$C$9969,3,FALSE)</f>
        <v>Stuhn\'s Favor</v>
      </c>
      <c r="C430" s="8" t="str">
        <f>VLOOKUP(A430,'Sets data'!$A$3:$C$9969,2,FALSE)</f>
        <v>Stuhns Gunst</v>
      </c>
      <c r="G430" s="70" t="str">
        <f t="shared" si="6"/>
        <v/>
      </c>
    </row>
    <row r="431" spans="1:7" x14ac:dyDescent="0.25">
      <c r="A431" s="5">
        <v>491</v>
      </c>
      <c r="B431" s="8" t="str">
        <f>VLOOKUP(A431,'Sets data'!$A$3:$C$9969,3,FALSE)</f>
        <v>Dragon\'s Appetite</v>
      </c>
      <c r="C431" s="8" t="str">
        <f>VLOOKUP(A431,'Sets data'!$A$3:$C$9969,2,FALSE)</f>
        <v>Appetit des Drachen</v>
      </c>
      <c r="G431" s="70" t="str">
        <f t="shared" si="6"/>
        <v/>
      </c>
    </row>
    <row r="432" spans="1:7" ht="105" x14ac:dyDescent="0.25">
      <c r="A432" s="5">
        <v>492</v>
      </c>
      <c r="B432" s="8" t="str">
        <f>VLOOKUP(A432,'Sets data'!$A$3:$C$9969,3,FALSE)</f>
        <v>Kyne\'s Wind</v>
      </c>
      <c r="C432" s="8" t="str">
        <f>VLOOKUP(A432,'Sets data'!$A$3:$C$9969,2,FALSE)</f>
        <v>Kynes Wind</v>
      </c>
      <c r="D432" s="23" t="s">
        <v>2208</v>
      </c>
      <c r="G432" s="70"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2209</v>
      </c>
      <c r="G433" s="70"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70" t="str">
        <f t="shared" si="6"/>
        <v/>
      </c>
    </row>
    <row r="435" spans="1:7" x14ac:dyDescent="0.25">
      <c r="A435" s="5">
        <v>495</v>
      </c>
      <c r="B435" s="8" t="str">
        <f>VLOOKUP(A435,'Sets data'!$A$3:$C$9969,3,FALSE)</f>
        <v>Perfected Vrol\'s Command</v>
      </c>
      <c r="C435" s="8" t="str">
        <f>VLOOKUP(A435,'Sets data'!$A$3:$C$9969,2,FALSE)</f>
        <v>Vrols perfektionierter Befehl</v>
      </c>
      <c r="G435" s="70" t="str">
        <f t="shared" si="6"/>
        <v/>
      </c>
    </row>
    <row r="436" spans="1:7" ht="165" x14ac:dyDescent="0.25">
      <c r="A436" s="5">
        <v>496</v>
      </c>
      <c r="B436" s="8" t="str">
        <f>VLOOKUP(A436,'Sets data'!$A$3:$C$9969,3,FALSE)</f>
        <v>Roaring Opportunist</v>
      </c>
      <c r="C436" s="8" t="str">
        <f>VLOOKUP(A436,'Sets data'!$A$3:$C$9969,2,FALSE)</f>
        <v>Brüllender Opportunist</v>
      </c>
      <c r="D436" s="23" t="s">
        <v>2301</v>
      </c>
      <c r="G436" s="70"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2300</v>
      </c>
      <c r="G437" s="70"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70"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70" t="str">
        <f t="shared" si="7"/>
        <v/>
      </c>
    </row>
    <row r="440" spans="1:7" x14ac:dyDescent="0.25">
      <c r="A440" s="5">
        <v>500</v>
      </c>
      <c r="B440" s="8" t="str">
        <f>VLOOKUP(A440,'Sets data'!$A$3:$C$9969,3,FALSE)</f>
        <v>Bloodlord\'s Embrace (OLD)</v>
      </c>
      <c r="C440" s="8" t="str">
        <f>VLOOKUP(A440,'Sets data'!$A$3:$C$9969,2,FALSE)</f>
        <v>Bloodlord's Embrace (OLD)</v>
      </c>
      <c r="G440" s="70" t="str">
        <f t="shared" si="7"/>
        <v/>
      </c>
    </row>
    <row r="441" spans="1:7" x14ac:dyDescent="0.25">
      <c r="A441" s="5">
        <v>501</v>
      </c>
      <c r="B441" s="8" t="str">
        <f>VLOOKUP(A441,'Sets data'!$A$3:$C$9969,3,FALSE)</f>
        <v>Thrassian Stranglers</v>
      </c>
      <c r="C441" s="8" t="str">
        <f>VLOOKUP(A441,'Sets data'!$A$3:$C$9969,2,FALSE)</f>
        <v>Thrassische Würger</v>
      </c>
      <c r="G441" s="70" t="str">
        <f t="shared" si="7"/>
        <v/>
      </c>
    </row>
    <row r="442" spans="1:7" x14ac:dyDescent="0.25">
      <c r="A442" s="5">
        <v>502</v>
      </c>
      <c r="B442" s="8" t="str">
        <f>VLOOKUP(A442,'Sets data'!$A$3:$C$9969,3,FALSE)</f>
        <v>Snow Treaders (OLD)</v>
      </c>
      <c r="C442" s="8" t="str">
        <f>VLOOKUP(A442,'Sets data'!$A$3:$C$9969,2,FALSE)</f>
        <v>Snow Treaders (OLD)</v>
      </c>
      <c r="G442" s="70" t="str">
        <f t="shared" si="7"/>
        <v/>
      </c>
    </row>
    <row r="443" spans="1:7" x14ac:dyDescent="0.25">
      <c r="A443" s="5">
        <v>503</v>
      </c>
      <c r="B443" s="8" t="str">
        <f>VLOOKUP(A443,'Sets data'!$A$3:$C$9969,3,FALSE)</f>
        <v>Ring of the Wild Hunt</v>
      </c>
      <c r="C443" s="8" t="str">
        <f>VLOOKUP(A443,'Sets data'!$A$3:$C$9969,2,FALSE)</f>
        <v>Ring der Wilden Jagd</v>
      </c>
      <c r="G443" s="70" t="str">
        <f t="shared" si="7"/>
        <v/>
      </c>
    </row>
    <row r="444" spans="1:7" x14ac:dyDescent="0.25">
      <c r="A444" s="5">
        <v>504</v>
      </c>
      <c r="B444" s="8" t="str">
        <f>VLOOKUP(A444,'Sets data'!$A$3:$C$9969,3,FALSE)</f>
        <v>Malacath\'s Band of Brutality X</v>
      </c>
      <c r="C444" s="8" t="str">
        <f>VLOOKUP(A444,'Sets data'!$A$3:$C$9969,2,FALSE)</f>
        <v>Malacath's Band der Brutalität X</v>
      </c>
      <c r="G444" s="70" t="str">
        <f t="shared" si="7"/>
        <v/>
      </c>
    </row>
    <row r="445" spans="1:7" x14ac:dyDescent="0.25">
      <c r="A445" s="5">
        <v>505</v>
      </c>
      <c r="B445" s="8" t="str">
        <f>VLOOKUP(A445,'Sets data'!$A$3:$C$9969,3,FALSE)</f>
        <v>Torc of Tonal Constancy</v>
      </c>
      <c r="C445" s="8" t="str">
        <f>VLOOKUP(A445,'Sets data'!$A$3:$C$9969,2,FALSE)</f>
        <v>Torques der Klangkonstanz</v>
      </c>
      <c r="G445" s="70" t="str">
        <f t="shared" si="7"/>
        <v/>
      </c>
    </row>
    <row r="446" spans="1:7" x14ac:dyDescent="0.25">
      <c r="A446" s="5">
        <v>506</v>
      </c>
      <c r="B446" s="8" t="str">
        <f>VLOOKUP(A446,'Sets data'!$A$3:$C$9969,3,FALSE)</f>
        <v>Spell Parasite</v>
      </c>
      <c r="C446" s="8" t="str">
        <f>VLOOKUP(A446,'Sets data'!$A$3:$C$9969,2,FALSE)</f>
        <v>Magieparasit</v>
      </c>
      <c r="G446" s="70" t="str">
        <f t="shared" si="7"/>
        <v/>
      </c>
    </row>
    <row r="447" spans="1:7" x14ac:dyDescent="0.25">
      <c r="A447" s="5">
        <v>507</v>
      </c>
      <c r="B447" s="8" t="e">
        <f>VLOOKUP(A447,'Sets data'!$A$3:$C$9969,3,FALSE)</f>
        <v>#N/A</v>
      </c>
      <c r="C447" s="8" t="e">
        <f>VLOOKUP(A447,'Sets data'!$A$3:$C$9969,2,FALSE)</f>
        <v>#N/A</v>
      </c>
      <c r="G447" s="70" t="str">
        <f t="shared" si="7"/>
        <v/>
      </c>
    </row>
    <row r="448" spans="1:7" x14ac:dyDescent="0.25">
      <c r="A448" s="5">
        <v>508</v>
      </c>
      <c r="B448" s="8" t="e">
        <f>VLOOKUP(A448,'Sets data'!$A$3:$C$9969,3,FALSE)</f>
        <v>#N/A</v>
      </c>
      <c r="C448" s="8" t="e">
        <f>VLOOKUP(A448,'Sets data'!$A$3:$C$9969,2,FALSE)</f>
        <v>#N/A</v>
      </c>
      <c r="G448" s="70" t="str">
        <f t="shared" si="7"/>
        <v/>
      </c>
    </row>
    <row r="449" spans="1:7" x14ac:dyDescent="0.25">
      <c r="A449" s="5">
        <v>509</v>
      </c>
      <c r="B449" s="8" t="str">
        <f>VLOOKUP(A449,'Sets data'!$A$3:$C$9969,3,FALSE)</f>
        <v>Template_Drop_Healer P</v>
      </c>
      <c r="C449" s="8" t="str">
        <f>VLOOKUP(A449,'Sets data'!$A$3:$C$9969,2,FALSE)</f>
        <v>Template_Drop_Healer P</v>
      </c>
      <c r="G449" s="70" t="str">
        <f t="shared" si="7"/>
        <v/>
      </c>
    </row>
    <row r="450" spans="1:7" x14ac:dyDescent="0.25">
      <c r="A450" s="5">
        <v>510</v>
      </c>
      <c r="B450" s="8" t="str">
        <f>VLOOKUP(A450,'Sets data'!$A$3:$C$9969,3,FALSE)</f>
        <v>Template_Drop_Tank P</v>
      </c>
      <c r="C450" s="8" t="str">
        <f>VLOOKUP(A450,'Sets data'!$A$3:$C$9969,2,FALSE)</f>
        <v>Template_Drop_Tank P</v>
      </c>
      <c r="G450" s="70" t="str">
        <f t="shared" si="7"/>
        <v/>
      </c>
    </row>
    <row r="451" spans="1:7" x14ac:dyDescent="0.25">
      <c r="A451" s="5">
        <v>511</v>
      </c>
      <c r="B451" s="8" t="str">
        <f>VLOOKUP(A451,'Sets data'!$A$3:$C$9969,3,FALSE)</f>
        <v>Template_Drop_Stamina P</v>
      </c>
      <c r="C451" s="8" t="str">
        <f>VLOOKUP(A451,'Sets data'!$A$3:$C$9969,2,FALSE)</f>
        <v>Template_Drop_Stamina P</v>
      </c>
      <c r="G451" s="70" t="str">
        <f t="shared" si="7"/>
        <v/>
      </c>
    </row>
    <row r="452" spans="1:7" x14ac:dyDescent="0.25">
      <c r="A452" s="5">
        <v>512</v>
      </c>
      <c r="B452" s="8" t="str">
        <f>VLOOKUP(A452,'Sets data'!$A$3:$C$9969,3,FALSE)</f>
        <v>Template_Drop_Magi P</v>
      </c>
      <c r="C452" s="8" t="str">
        <f>VLOOKUP(A452,'Sets data'!$A$3:$C$9969,2,FALSE)</f>
        <v>Template_Drop_Magi P</v>
      </c>
      <c r="G452" s="70" t="str">
        <f t="shared" si="7"/>
        <v/>
      </c>
    </row>
    <row r="453" spans="1:7" x14ac:dyDescent="0.25">
      <c r="A453" s="5">
        <v>513</v>
      </c>
      <c r="B453" s="8" t="str">
        <f>VLOOKUP(A453,'Sets data'!$A$3:$C$9969,3,FALSE)</f>
        <v>Talfyg\'s Treachery</v>
      </c>
      <c r="C453" s="8" t="str">
        <f>VLOOKUP(A453,'Sets data'!$A$3:$C$9969,2,FALSE)</f>
        <v>Talfygs Verrat</v>
      </c>
      <c r="G453" s="70" t="str">
        <f t="shared" si="7"/>
        <v/>
      </c>
    </row>
    <row r="454" spans="1:7" x14ac:dyDescent="0.25">
      <c r="A454" s="5">
        <v>513</v>
      </c>
      <c r="B454" s="8" t="str">
        <f>VLOOKUP(A454,'Sets data'!$A$3:$C$9969,3,FALSE)</f>
        <v>Talfyg\'s Treachery</v>
      </c>
      <c r="C454" s="8" t="str">
        <f>VLOOKUP(A454,'Sets data'!$A$3:$C$9969,2,FALSE)</f>
        <v>Talfygs Verrat</v>
      </c>
      <c r="G454" s="70" t="str">
        <f t="shared" si="7"/>
        <v/>
      </c>
    </row>
    <row r="455" spans="1:7" x14ac:dyDescent="0.25">
      <c r="A455" s="5">
        <v>514</v>
      </c>
      <c r="B455" s="8" t="str">
        <f>VLOOKUP(A455,'Sets data'!$A$3:$C$9969,3,FALSE)</f>
        <v>Unleashed Terror</v>
      </c>
      <c r="C455" s="8" t="str">
        <f>VLOOKUP(A455,'Sets data'!$A$3:$C$9969,2,FALSE)</f>
        <v>Entfesselter Schrecken</v>
      </c>
      <c r="G455" s="70" t="str">
        <f t="shared" si="7"/>
        <v/>
      </c>
    </row>
    <row r="456" spans="1:7" x14ac:dyDescent="0.25">
      <c r="A456" s="5">
        <v>514</v>
      </c>
      <c r="B456" s="8" t="str">
        <f>VLOOKUP(A456,'Sets data'!$A$3:$C$9969,3,FALSE)</f>
        <v>Unleashed Terror</v>
      </c>
      <c r="C456" s="8" t="str">
        <f>VLOOKUP(A456,'Sets data'!$A$3:$C$9969,2,FALSE)</f>
        <v>Entfesselter Schrecken</v>
      </c>
      <c r="G456" s="70" t="str">
        <f t="shared" si="7"/>
        <v/>
      </c>
    </row>
    <row r="457" spans="1:7" x14ac:dyDescent="0.25">
      <c r="A457" s="5">
        <v>515</v>
      </c>
      <c r="B457" s="8" t="str">
        <f>VLOOKUP(A457,'Sets data'!$A$3:$C$9969,3,FALSE)</f>
        <v>Crimson Twilight</v>
      </c>
      <c r="C457" s="8" t="str">
        <f>VLOOKUP(A457,'Sets data'!$A$3:$C$9969,2,FALSE)</f>
        <v>Scharlachrotes Zwielicht</v>
      </c>
      <c r="G457" s="70" t="str">
        <f t="shared" si="7"/>
        <v/>
      </c>
    </row>
    <row r="458" spans="1:7" x14ac:dyDescent="0.25">
      <c r="A458" s="5">
        <v>515</v>
      </c>
      <c r="B458" s="8" t="str">
        <f>VLOOKUP(A458,'Sets data'!$A$3:$C$9969,3,FALSE)</f>
        <v>Crimson Twilight</v>
      </c>
      <c r="C458" s="8" t="str">
        <f>VLOOKUP(A458,'Sets data'!$A$3:$C$9969,2,FALSE)</f>
        <v>Scharlachrotes Zwielicht</v>
      </c>
      <c r="G458" s="70" t="str">
        <f t="shared" si="7"/>
        <v/>
      </c>
    </row>
    <row r="459" spans="1:7" x14ac:dyDescent="0.25">
      <c r="A459" s="5">
        <v>516</v>
      </c>
      <c r="B459" s="8" t="str">
        <f>VLOOKUP(A459,'Sets data'!$A$3:$C$9969,3,FALSE)</f>
        <v>Elemental Catalyst</v>
      </c>
      <c r="C459" s="8" t="str">
        <f>VLOOKUP(A459,'Sets data'!$A$3:$C$9969,2,FALSE)</f>
        <v>Elementarer Katalysator</v>
      </c>
      <c r="G459" s="70" t="str">
        <f t="shared" si="7"/>
        <v/>
      </c>
    </row>
    <row r="460" spans="1:7" x14ac:dyDescent="0.25">
      <c r="A460" s="5">
        <v>516</v>
      </c>
      <c r="B460" s="8" t="str">
        <f>VLOOKUP(A460,'Sets data'!$A$3:$C$9969,3,FALSE)</f>
        <v>Elemental Catalyst</v>
      </c>
      <c r="C460" s="8" t="str">
        <f>VLOOKUP(A460,'Sets data'!$A$3:$C$9969,2,FALSE)</f>
        <v>Elementarer Katalysator</v>
      </c>
      <c r="G460" s="70" t="str">
        <f t="shared" si="7"/>
        <v/>
      </c>
    </row>
    <row r="461" spans="1:7" x14ac:dyDescent="0.25">
      <c r="A461" s="5">
        <v>517</v>
      </c>
      <c r="B461" s="8" t="str">
        <f>VLOOKUP(A461,'Sets data'!$A$3:$C$9969,3,FALSE)</f>
        <v>Kraglen\'s Howl</v>
      </c>
      <c r="C461" s="8" t="str">
        <f>VLOOKUP(A461,'Sets data'!$A$3:$C$9969,2,FALSE)</f>
        <v>Kraglens Heulen</v>
      </c>
      <c r="G461" s="70" t="str">
        <f t="shared" si="7"/>
        <v/>
      </c>
    </row>
    <row r="462" spans="1:7" x14ac:dyDescent="0.25">
      <c r="A462" s="5">
        <v>517</v>
      </c>
      <c r="B462" s="8" t="str">
        <f>VLOOKUP(A462,'Sets data'!$A$3:$C$9969,3,FALSE)</f>
        <v>Kraglen\'s Howl</v>
      </c>
      <c r="C462" s="8" t="str">
        <f>VLOOKUP(A462,'Sets data'!$A$3:$C$9969,2,FALSE)</f>
        <v>Kraglens Heulen</v>
      </c>
      <c r="G462" s="70" t="str">
        <f t="shared" si="7"/>
        <v/>
      </c>
    </row>
    <row r="463" spans="1:7" x14ac:dyDescent="0.25">
      <c r="A463" s="5">
        <v>518</v>
      </c>
      <c r="B463" s="8" t="str">
        <f>VLOOKUP(A463,'Sets data'!$A$3:$C$9969,3,FALSE)</f>
        <v>Arkasis\'s Genius</v>
      </c>
      <c r="C463" s="8" t="str">
        <f>VLOOKUP(A463,'Sets data'!$A$3:$C$9969,2,FALSE)</f>
        <v>Arkasis' Genie</v>
      </c>
      <c r="G463" s="70" t="str">
        <f t="shared" si="7"/>
        <v/>
      </c>
    </row>
    <row r="464" spans="1:7" x14ac:dyDescent="0.25">
      <c r="A464" s="5">
        <v>518</v>
      </c>
      <c r="B464" s="8" t="str">
        <f>VLOOKUP(A464,'Sets data'!$A$3:$C$9969,3,FALSE)</f>
        <v>Arkasis\'s Genius</v>
      </c>
      <c r="C464" s="8" t="str">
        <f>VLOOKUP(A464,'Sets data'!$A$3:$C$9969,2,FALSE)</f>
        <v>Arkasis' Genie</v>
      </c>
      <c r="G464" s="70" t="str">
        <f t="shared" si="7"/>
        <v/>
      </c>
    </row>
    <row r="465" spans="1:7" x14ac:dyDescent="0.25">
      <c r="A465" s="5">
        <v>519</v>
      </c>
      <c r="B465" s="8" t="str">
        <f>VLOOKUP(A465,'Sets data'!$A$3:$C$9969,3,FALSE)</f>
        <v>Snow Treaders</v>
      </c>
      <c r="C465" s="8" t="str">
        <f>VLOOKUP(A465,'Sets data'!$A$3:$C$9969,2,FALSE)</f>
        <v>Schneetreter</v>
      </c>
      <c r="G465" s="70" t="str">
        <f t="shared" si="7"/>
        <v/>
      </c>
    </row>
    <row r="466" spans="1:7" x14ac:dyDescent="0.25">
      <c r="A466" s="5">
        <v>520</v>
      </c>
      <c r="B466" s="8" t="str">
        <f>VLOOKUP(A466,'Sets data'!$A$3:$C$9969,3,FALSE)</f>
        <v>Malacath\'s Band of Brutality</v>
      </c>
      <c r="C466" s="8" t="str">
        <f>VLOOKUP(A466,'Sets data'!$A$3:$C$9969,2,FALSE)</f>
        <v>Malacaths Band der Brutalität</v>
      </c>
      <c r="G466" s="70" t="str">
        <f t="shared" si="7"/>
        <v/>
      </c>
    </row>
    <row r="467" spans="1:7" x14ac:dyDescent="0.25">
      <c r="A467" s="5">
        <v>521</v>
      </c>
      <c r="B467" s="8" t="str">
        <f>VLOOKUP(A467,'Sets data'!$A$3:$C$9969,3,FALSE)</f>
        <v>Bloodlord\'s Embrace</v>
      </c>
      <c r="C467" s="8" t="str">
        <f>VLOOKUP(A467,'Sets data'!$A$3:$C$9969,2,FALSE)</f>
        <v>Umarmung des Blutfürsten</v>
      </c>
      <c r="G467" s="70" t="str">
        <f t="shared" si="7"/>
        <v/>
      </c>
    </row>
    <row r="468" spans="1:7" x14ac:dyDescent="0.25">
      <c r="A468" s="5">
        <v>522</v>
      </c>
      <c r="B468" s="8" t="str">
        <f>VLOOKUP(A468,'Sets data'!$A$3:$C$9969,3,FALSE)</f>
        <v>Perfected Merciless Charge</v>
      </c>
      <c r="C468" s="8" t="str">
        <f>VLOOKUP(A468,'Sets data'!$A$3:$C$9969,2,FALSE)</f>
        <v>Perfektionierter gnadenloser Ansturm</v>
      </c>
      <c r="G468" s="70"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70" t="str">
        <f t="shared" si="8"/>
        <v/>
      </c>
    </row>
    <row r="470" spans="1:7" x14ac:dyDescent="0.25">
      <c r="A470" s="5">
        <v>524</v>
      </c>
      <c r="B470" s="8" t="str">
        <f>VLOOKUP(A470,'Sets data'!$A$3:$C$9969,3,FALSE)</f>
        <v>Perfected Cruel Flurry</v>
      </c>
      <c r="C470" s="8" t="str">
        <f>VLOOKUP(A470,'Sets data'!$A$3:$C$9969,2,FALSE)</f>
        <v>Perfektionierter grausamer Schlaghagel</v>
      </c>
      <c r="G470" s="70" t="str">
        <f t="shared" si="8"/>
        <v/>
      </c>
    </row>
    <row r="471" spans="1:7" x14ac:dyDescent="0.25">
      <c r="A471" s="5">
        <v>525</v>
      </c>
      <c r="B471" s="8" t="str">
        <f>VLOOKUP(A471,'Sets data'!$A$3:$C$9969,3,FALSE)</f>
        <v>Perfected Thunderous Volley</v>
      </c>
      <c r="C471" s="8" t="str">
        <f>VLOOKUP(A471,'Sets data'!$A$3:$C$9969,2,FALSE)</f>
        <v>Perfektionierte donnernde Salve</v>
      </c>
      <c r="G471" s="70" t="str">
        <f t="shared" si="8"/>
        <v/>
      </c>
    </row>
    <row r="472" spans="1:7" x14ac:dyDescent="0.25">
      <c r="A472" s="5">
        <v>526</v>
      </c>
      <c r="B472" s="8" t="str">
        <f>VLOOKUP(A472,'Sets data'!$A$3:$C$9969,3,FALSE)</f>
        <v>Perfected Crushing Wall</v>
      </c>
      <c r="C472" s="8" t="str">
        <f>VLOOKUP(A472,'Sets data'!$A$3:$C$9969,2,FALSE)</f>
        <v>Perfektionierte zermalmende Mauer</v>
      </c>
      <c r="G472" s="70" t="str">
        <f t="shared" si="8"/>
        <v/>
      </c>
    </row>
    <row r="473" spans="1:7" x14ac:dyDescent="0.25">
      <c r="A473" s="5">
        <v>527</v>
      </c>
      <c r="B473" s="8" t="str">
        <f>VLOOKUP(A473,'Sets data'!$A$3:$C$9969,3,FALSE)</f>
        <v>Perfected Precise Regeneration</v>
      </c>
      <c r="C473" s="8" t="str">
        <f>VLOOKUP(A473,'Sets data'!$A$3:$C$9969,2,FALSE)</f>
        <v>Perfektionierte präzise Regeneration</v>
      </c>
      <c r="G473" s="70" t="str">
        <f t="shared" si="8"/>
        <v/>
      </c>
    </row>
    <row r="474" spans="1:7" x14ac:dyDescent="0.25">
      <c r="A474" s="5">
        <v>528</v>
      </c>
      <c r="B474" s="8" t="str">
        <f>VLOOKUP(A474,'Sets data'!$A$3:$C$9969,3,FALSE)</f>
        <v>Perfected Titanic Cleave</v>
      </c>
      <c r="C474" s="8" t="str">
        <f>VLOOKUP(A474,'Sets data'!$A$3:$C$9969,2,FALSE)</f>
        <v>Perfektioniertes titanisches Trennen</v>
      </c>
      <c r="G474" s="70" t="str">
        <f t="shared" si="8"/>
        <v/>
      </c>
    </row>
    <row r="475" spans="1:7" x14ac:dyDescent="0.25">
      <c r="A475" s="5">
        <v>529</v>
      </c>
      <c r="B475" s="8" t="str">
        <f>VLOOKUP(A475,'Sets data'!$A$3:$C$9969,3,FALSE)</f>
        <v>Perfected Puncturing Remedy</v>
      </c>
      <c r="C475" s="8" t="str">
        <f>VLOOKUP(A475,'Sets data'!$A$3:$C$9969,2,FALSE)</f>
        <v>Perfektionierte durchschlagende Genesung</v>
      </c>
      <c r="G475" s="70" t="str">
        <f t="shared" si="8"/>
        <v/>
      </c>
    </row>
    <row r="476" spans="1:7" x14ac:dyDescent="0.25">
      <c r="A476" s="5">
        <v>530</v>
      </c>
      <c r="B476" s="8" t="str">
        <f>VLOOKUP(A476,'Sets data'!$A$3:$C$9969,3,FALSE)</f>
        <v>Perfected Stinging Slashes</v>
      </c>
      <c r="C476" s="8" t="str">
        <f>VLOOKUP(A476,'Sets data'!$A$3:$C$9969,2,FALSE)</f>
        <v>Perfektionierte stechende Schnitte</v>
      </c>
      <c r="G476" s="70" t="str">
        <f t="shared" si="8"/>
        <v/>
      </c>
    </row>
    <row r="477" spans="1:7" x14ac:dyDescent="0.25">
      <c r="A477" s="5">
        <v>531</v>
      </c>
      <c r="B477" s="8" t="str">
        <f>VLOOKUP(A477,'Sets data'!$A$3:$C$9969,3,FALSE)</f>
        <v>Perfected Caustic Arrow</v>
      </c>
      <c r="C477" s="8" t="str">
        <f>VLOOKUP(A477,'Sets data'!$A$3:$C$9969,2,FALSE)</f>
        <v>Perfektionierter beißender Pfeil</v>
      </c>
      <c r="G477" s="70" t="str">
        <f t="shared" si="8"/>
        <v/>
      </c>
    </row>
    <row r="478" spans="1:7" x14ac:dyDescent="0.25">
      <c r="A478" s="5">
        <v>532</v>
      </c>
      <c r="B478" s="8" t="str">
        <f>VLOOKUP(A478,'Sets data'!$A$3:$C$9969,3,FALSE)</f>
        <v>Perfected Destructive Impact</v>
      </c>
      <c r="C478" s="8" t="str">
        <f>VLOOKUP(A478,'Sets data'!$A$3:$C$9969,2,FALSE)</f>
        <v>Perfektionierter zerstörerischer Einschlag</v>
      </c>
      <c r="G478" s="70" t="str">
        <f t="shared" si="8"/>
        <v/>
      </c>
    </row>
    <row r="479" spans="1:7" x14ac:dyDescent="0.25">
      <c r="A479" s="5">
        <v>534</v>
      </c>
      <c r="B479" s="8" t="str">
        <f>VLOOKUP(A479,'Sets data'!$A$3:$C$9969,3,FALSE)</f>
        <v>Stone Husk</v>
      </c>
      <c r="C479" s="8" t="str">
        <f>VLOOKUP(A479,'Sets data'!$A$3:$C$9969,2,FALSE)</f>
        <v>Steinhülle</v>
      </c>
      <c r="G479" s="70" t="str">
        <f t="shared" si="8"/>
        <v/>
      </c>
    </row>
    <row r="480" spans="1:7" ht="90" x14ac:dyDescent="0.25">
      <c r="A480" s="5">
        <v>535</v>
      </c>
      <c r="B480" s="8" t="str">
        <f>VLOOKUP(A480,'Sets data'!$A$3:$C$9969,3,FALSE)</f>
        <v>Lady Thorn</v>
      </c>
      <c r="C480" s="8" t="str">
        <f>VLOOKUP(A480,'Sets data'!$A$3:$C$9969,2,FALSE)</f>
        <v>Fürstin Dorn</v>
      </c>
      <c r="D480" s="23" t="s">
        <v>2292</v>
      </c>
      <c r="G480" s="70"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2290</v>
      </c>
      <c r="G491" s="70"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2289</v>
      </c>
      <c r="G494" s="70"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2288</v>
      </c>
      <c r="G495" s="70"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2290</v>
      </c>
      <c r="G497" s="70"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2289</v>
      </c>
      <c r="G500" s="70"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2288</v>
      </c>
      <c r="G501" s="70"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7">
        <v>569</v>
      </c>
      <c r="B504" s="8" t="str">
        <f>VLOOKUP(A504,'Sets data'!$A$3:$C$9969,3,FALSE)</f>
        <v>True-Sworn Fury </v>
      </c>
      <c r="C504" s="8" t="str">
        <f>VLOOKUP(A504,'Sets data'!$A$3:$C$9969,2,FALSE)</f>
        <v>Wahrgeschworenen-Raserei</v>
      </c>
    </row>
    <row r="505" spans="1:7" x14ac:dyDescent="0.25">
      <c r="A505" s="77">
        <v>570</v>
      </c>
      <c r="B505" s="8" t="str">
        <f>VLOOKUP(A505,'Sets data'!$A$3:$C$9969,3,FALSE)</f>
        <v>Kinras\'s Wrath</v>
      </c>
      <c r="C505" s="8" t="str">
        <f>VLOOKUP(A505,'Sets data'!$A$3:$C$9969,2,FALSE)</f>
        <v>Kinra's Zorn</v>
      </c>
    </row>
    <row r="506" spans="1:7" x14ac:dyDescent="0.25">
      <c r="A506" s="77">
        <v>571</v>
      </c>
      <c r="B506" s="8" t="str">
        <f>VLOOKUP(A506,'Sets data'!$A$3:$C$9969,3,FALSE)</f>
        <v>Drake\'s Rush</v>
      </c>
      <c r="C506" s="8" t="str">
        <f>VLOOKUP(A506,'Sets data'!$A$3:$C$9969,2,FALSE)</f>
        <v>Dracheneile</v>
      </c>
    </row>
    <row r="507" spans="1:7" x14ac:dyDescent="0.25">
      <c r="A507" s="77">
        <v>572</v>
      </c>
      <c r="B507" s="8" t="str">
        <f>VLOOKUP(A507,'Sets data'!$A$3:$C$9969,3,FALSE)</f>
        <v>Unleashed Ritualist</v>
      </c>
      <c r="C507" s="8" t="str">
        <f>VLOOKUP(A507,'Sets data'!$A$3:$C$9969,2,FALSE)</f>
        <v>Entfesselter Ritualist</v>
      </c>
    </row>
    <row r="508" spans="1:7" x14ac:dyDescent="0.25">
      <c r="A508" s="77">
        <v>573</v>
      </c>
      <c r="B508" s="8" t="str">
        <f>VLOOKUP(A508,'Sets data'!$A$3:$C$9969,3,FALSE)</f>
        <v>Dagon\'s Dominion</v>
      </c>
      <c r="C508" s="8" t="str">
        <f>VLOOKUP(A508,'Sets data'!$A$3:$C$9969,2,FALSE)</f>
        <v>Dagons Herrschaft</v>
      </c>
    </row>
    <row r="509" spans="1:7" x14ac:dyDescent="0.25">
      <c r="A509" s="77">
        <v>574</v>
      </c>
      <c r="B509" s="8" t="str">
        <f>VLOOKUP(A509,'Sets data'!$A$3:$C$9969,3,FALSE)</f>
        <v>Foolkiller\'s Ward</v>
      </c>
      <c r="C509" s="8" t="str">
        <f>VLOOKUP(A509,'Sets data'!$A$3:$C$9969,2,FALSE)</f>
        <v>Schutz des Narrentöters</v>
      </c>
    </row>
    <row r="510" spans="1:7" x14ac:dyDescent="0.25">
      <c r="A510" s="77">
        <v>577</v>
      </c>
      <c r="B510" s="8" t="str">
        <f>VLOOKUP(A510,'Sets data'!$A$3:$C$9969,3,FALSE)</f>
        <v>Encrati\’s Behemoth</v>
      </c>
      <c r="C510" s="8" t="str">
        <f>VLOOKUP(A510,'Sets data'!$A$3:$C$9969,2,FALSE)</f>
        <v>Encrati\'s Behemoth</v>
      </c>
    </row>
    <row r="511" spans="1:7" x14ac:dyDescent="0.25">
      <c r="A511" s="77">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H1" workbookViewId="0">
      <pane ySplit="2" topLeftCell="A3" activePane="bottomLeft" state="frozen"/>
      <selection pane="bottomLeft" activeCell="I6" sqref="I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2" customFormat="1" x14ac:dyDescent="0.25">
      <c r="A1" s="110" t="s">
        <v>1739</v>
      </c>
      <c r="B1" s="111"/>
      <c r="C1" s="111"/>
      <c r="D1" s="111"/>
      <c r="E1" s="111"/>
      <c r="F1" s="111"/>
      <c r="G1" s="111"/>
      <c r="H1" s="111"/>
      <c r="I1" s="111"/>
      <c r="J1" s="111"/>
      <c r="K1" s="111"/>
      <c r="L1" s="111"/>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2182</v>
      </c>
      <c r="N2" s="26" t="s">
        <v>2186</v>
      </c>
      <c r="O2" s="26" t="s">
        <v>2187</v>
      </c>
    </row>
    <row r="3" spans="1:15" x14ac:dyDescent="0.25">
      <c r="A3" s="3">
        <v>0</v>
      </c>
      <c r="B3" s="50" t="s">
        <v>1681</v>
      </c>
      <c r="C3" s="50" t="s">
        <v>1696</v>
      </c>
      <c r="D3" s="8">
        <v>1</v>
      </c>
      <c r="E3" t="s">
        <v>90</v>
      </c>
      <c r="F3" s="51" t="s">
        <v>1476</v>
      </c>
      <c r="G3" t="s">
        <v>1694</v>
      </c>
      <c r="H3">
        <v>1</v>
      </c>
      <c r="I3" s="52" t="s">
        <v>1590</v>
      </c>
      <c r="J3">
        <v>1</v>
      </c>
      <c r="K3" t="s">
        <v>1688</v>
      </c>
      <c r="L3" t="s">
        <v>1697</v>
      </c>
      <c r="M3">
        <v>1</v>
      </c>
      <c r="N3" t="s">
        <v>2185</v>
      </c>
      <c r="O3" t="s">
        <v>2196</v>
      </c>
    </row>
    <row r="4" spans="1:15" x14ac:dyDescent="0.25">
      <c r="A4" s="3">
        <v>0</v>
      </c>
      <c r="B4" t="s">
        <v>1448</v>
      </c>
      <c r="C4" s="1" t="s">
        <v>84</v>
      </c>
      <c r="D4" s="8">
        <v>2</v>
      </c>
      <c r="E4" t="s">
        <v>89</v>
      </c>
      <c r="F4" s="8" t="s">
        <v>1477</v>
      </c>
      <c r="G4" t="s">
        <v>1344</v>
      </c>
      <c r="H4">
        <v>1</v>
      </c>
      <c r="I4" s="3" t="s">
        <v>1546</v>
      </c>
      <c r="J4">
        <v>1</v>
      </c>
      <c r="K4" t="s">
        <v>1547</v>
      </c>
      <c r="L4" t="s">
        <v>1548</v>
      </c>
      <c r="M4">
        <v>2</v>
      </c>
      <c r="N4" t="s">
        <v>2188</v>
      </c>
      <c r="O4" t="s">
        <v>2195</v>
      </c>
    </row>
    <row r="5" spans="1:15" x14ac:dyDescent="0.25">
      <c r="A5" s="3">
        <v>1</v>
      </c>
      <c r="B5" t="s">
        <v>1449</v>
      </c>
      <c r="C5" s="2" t="s">
        <v>39</v>
      </c>
      <c r="D5" s="8">
        <v>3</v>
      </c>
      <c r="E5" t="s">
        <v>88</v>
      </c>
      <c r="F5" s="8" t="s">
        <v>1478</v>
      </c>
      <c r="G5" t="s">
        <v>1428</v>
      </c>
      <c r="H5">
        <v>2</v>
      </c>
      <c r="I5" s="3" t="s">
        <v>1538</v>
      </c>
      <c r="J5">
        <v>2</v>
      </c>
      <c r="K5" t="s">
        <v>1542</v>
      </c>
      <c r="L5" t="s">
        <v>1545</v>
      </c>
      <c r="M5">
        <v>4</v>
      </c>
      <c r="N5" t="s">
        <v>2197</v>
      </c>
      <c r="O5" t="s">
        <v>2198</v>
      </c>
    </row>
    <row r="6" spans="1:15" x14ac:dyDescent="0.25">
      <c r="A6" s="3">
        <v>2</v>
      </c>
      <c r="B6" t="s">
        <v>1450</v>
      </c>
      <c r="C6" t="s">
        <v>728</v>
      </c>
      <c r="F6" s="8" t="s">
        <v>1479</v>
      </c>
      <c r="G6" t="s">
        <v>1355</v>
      </c>
      <c r="H6">
        <v>3</v>
      </c>
      <c r="I6" s="3" t="s">
        <v>2820</v>
      </c>
      <c r="J6">
        <v>3</v>
      </c>
      <c r="K6" t="s">
        <v>2821</v>
      </c>
      <c r="L6" t="s">
        <v>1543</v>
      </c>
      <c r="M6">
        <v>5</v>
      </c>
      <c r="N6" t="s">
        <v>2199</v>
      </c>
      <c r="O6" t="s">
        <v>2200</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2796</v>
      </c>
      <c r="L9" t="s">
        <v>2797</v>
      </c>
      <c r="M9">
        <v>99</v>
      </c>
      <c r="N9" t="s">
        <v>2193</v>
      </c>
      <c r="O9" t="s">
        <v>2194</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2794</v>
      </c>
      <c r="G16" t="s">
        <v>2795</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2549</v>
      </c>
      <c r="J19">
        <v>16</v>
      </c>
      <c r="K19" s="34" t="s">
        <v>2550</v>
      </c>
      <c r="L19" s="34" t="s">
        <v>2551</v>
      </c>
    </row>
    <row r="20" spans="1:12" x14ac:dyDescent="0.25">
      <c r="A20" s="3">
        <v>16</v>
      </c>
      <c r="B20" t="s">
        <v>1493</v>
      </c>
      <c r="C20" t="s">
        <v>1495</v>
      </c>
      <c r="H20">
        <v>17</v>
      </c>
      <c r="I20" s="3" t="s">
        <v>2810</v>
      </c>
      <c r="J20">
        <v>17</v>
      </c>
      <c r="K20" s="34" t="s">
        <v>2811</v>
      </c>
      <c r="L20" s="34" t="s">
        <v>2812</v>
      </c>
    </row>
    <row r="21" spans="1:12" x14ac:dyDescent="0.25">
      <c r="A21" s="3">
        <v>17</v>
      </c>
      <c r="B21" t="s">
        <v>1653</v>
      </c>
      <c r="C21" t="s">
        <v>1654</v>
      </c>
      <c r="H21">
        <v>18</v>
      </c>
      <c r="I21" s="3" t="s">
        <v>2815</v>
      </c>
      <c r="J21">
        <v>18</v>
      </c>
      <c r="K21" s="34" t="s">
        <v>2816</v>
      </c>
      <c r="L21" s="34" t="s">
        <v>2817</v>
      </c>
    </row>
    <row r="22" spans="1:12" x14ac:dyDescent="0.25">
      <c r="A22" s="3">
        <v>18</v>
      </c>
      <c r="B22" t="s">
        <v>1619</v>
      </c>
      <c r="C22" t="s">
        <v>1620</v>
      </c>
      <c r="H22">
        <v>18</v>
      </c>
      <c r="I22" s="53" t="s">
        <v>1589</v>
      </c>
      <c r="J22">
        <v>18</v>
      </c>
      <c r="K22" t="s">
        <v>1815</v>
      </c>
      <c r="L22" t="s">
        <v>1698</v>
      </c>
    </row>
    <row r="23" spans="1:12" x14ac:dyDescent="0.25">
      <c r="A23" s="3">
        <v>19</v>
      </c>
      <c r="B23" t="s">
        <v>1813</v>
      </c>
      <c r="C23" t="s">
        <v>1814</v>
      </c>
    </row>
    <row r="24" spans="1:12" x14ac:dyDescent="0.25">
      <c r="A24" s="3">
        <v>20</v>
      </c>
      <c r="B24" t="s">
        <v>2180</v>
      </c>
      <c r="C24" t="s">
        <v>2181</v>
      </c>
    </row>
    <row r="25" spans="1:12" x14ac:dyDescent="0.25">
      <c r="A25" s="3">
        <v>21</v>
      </c>
      <c r="B25" t="s">
        <v>2408</v>
      </c>
      <c r="C25" t="s">
        <v>2409</v>
      </c>
    </row>
    <row r="26" spans="1:12" x14ac:dyDescent="0.25">
      <c r="A26" s="3">
        <v>22</v>
      </c>
      <c r="B26" t="s">
        <v>2406</v>
      </c>
      <c r="C26" t="s">
        <v>2407</v>
      </c>
    </row>
    <row r="27" spans="1:12" x14ac:dyDescent="0.25">
      <c r="A27" s="3">
        <v>23</v>
      </c>
      <c r="B27" t="s">
        <v>2552</v>
      </c>
      <c r="C27" t="s">
        <v>2553</v>
      </c>
    </row>
    <row r="28" spans="1:12" x14ac:dyDescent="0.25">
      <c r="A28" s="3">
        <v>24</v>
      </c>
      <c r="B28" t="s">
        <v>2681</v>
      </c>
      <c r="C28" t="s">
        <v>2465</v>
      </c>
    </row>
    <row r="29" spans="1:12" x14ac:dyDescent="0.25">
      <c r="A29" s="3">
        <v>25</v>
      </c>
      <c r="B29" t="s">
        <v>2737</v>
      </c>
      <c r="C29" t="s">
        <v>2738</v>
      </c>
    </row>
    <row r="30" spans="1:12" x14ac:dyDescent="0.25">
      <c r="A30" s="3">
        <v>25</v>
      </c>
      <c r="B30" s="49" t="s">
        <v>1682</v>
      </c>
      <c r="C30" s="49" t="s">
        <v>2437</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2022-02-15T23:18:52Z</dcterms:modified>
</cp:coreProperties>
</file>